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albert/Library/Mobile Documents/com~apple~CloudDocs/*** A R X I V A T ***/- TeamIt : Synapse/Remedi4All/R4All WP9/"/>
    </mc:Choice>
  </mc:AlternateContent>
  <xr:revisionPtr revIDLastSave="0" documentId="13_ncr:1_{EC3D6C4C-5BCD-EC4B-BBF5-5FD04D11AF70}" xr6:coauthVersionLast="47" xr6:coauthVersionMax="47" xr10:uidLastSave="{00000000-0000-0000-0000-000000000000}"/>
  <bookViews>
    <workbookView xWindow="0" yWindow="500" windowWidth="39780" windowHeight="28080" tabRatio="946" activeTab="7" xr2:uid="{AD3CA9A4-A747-4F1A-B188-E5322D183982}"/>
  </bookViews>
  <sheets>
    <sheet name="COVER" sheetId="1" r:id="rId1"/>
    <sheet name="BACKGROUND" sheetId="11" r:id="rId2"/>
    <sheet name="INSTRUCTIONS I" sheetId="8" r:id="rId3"/>
    <sheet name="INSTRUCTIONS II" sheetId="15" r:id="rId4"/>
    <sheet name="PROJECT PROFILE" sheetId="2" r:id="rId5"/>
    <sheet name="CRITERIA SELECTION" sheetId="17" r:id="rId6"/>
    <sheet name="WEIGHTING" sheetId="12" r:id="rId7"/>
    <sheet name="SCORING" sheetId="4" r:id="rId8"/>
    <sheet name="OUTPUT" sheetId="16"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K87" i="4" l="1"/>
  <c r="K69" i="4"/>
  <c r="K39" i="4"/>
  <c r="K21" i="4"/>
  <c r="D18" i="12" a="1"/>
  <c r="D18" i="12" s="1"/>
  <c r="D15" i="12" a="1"/>
  <c r="D15" i="12" s="1"/>
  <c r="D12" i="12" a="1"/>
  <c r="D12" i="12" s="1"/>
  <c r="D6" i="12" a="1"/>
  <c r="D6" i="12" s="1"/>
  <c r="D9" i="12" a="1"/>
  <c r="D9" i="12" s="1"/>
  <c r="W21" i="4"/>
  <c r="W33" i="4" s="1"/>
  <c r="U6" i="4" l="1"/>
  <c r="D14" i="16" s="1"/>
  <c r="G10" i="12"/>
  <c r="I31" i="16"/>
  <c r="I30" i="16"/>
  <c r="H29" i="16"/>
  <c r="J29" i="16" s="1"/>
  <c r="V51" i="4"/>
  <c r="V45" i="4"/>
  <c r="V39" i="4"/>
  <c r="V33" i="4"/>
  <c r="V27" i="4"/>
  <c r="V21" i="4"/>
  <c r="V15" i="4"/>
  <c r="V9" i="4"/>
  <c r="AB39" i="4"/>
  <c r="AB33" i="4"/>
  <c r="AB27" i="4"/>
  <c r="AB21" i="4"/>
  <c r="AB15" i="4"/>
  <c r="AB9" i="4"/>
  <c r="AA6" i="4" s="1"/>
  <c r="P75" i="4"/>
  <c r="P69" i="4"/>
  <c r="P63" i="4"/>
  <c r="P57" i="4"/>
  <c r="P51" i="4"/>
  <c r="P45" i="4"/>
  <c r="P39" i="4"/>
  <c r="P33" i="4"/>
  <c r="P27" i="4"/>
  <c r="P21" i="4"/>
  <c r="P15" i="4"/>
  <c r="P9" i="4"/>
  <c r="J117" i="4"/>
  <c r="J111" i="4"/>
  <c r="J105" i="4"/>
  <c r="J99" i="4"/>
  <c r="J93" i="4"/>
  <c r="J87" i="4"/>
  <c r="J81" i="4"/>
  <c r="J75" i="4"/>
  <c r="J69" i="4"/>
  <c r="J63" i="4"/>
  <c r="J57" i="4"/>
  <c r="J51" i="4"/>
  <c r="J45" i="4"/>
  <c r="J39" i="4"/>
  <c r="J33" i="4"/>
  <c r="J27" i="4"/>
  <c r="J21" i="4"/>
  <c r="J15" i="4"/>
  <c r="J9" i="4"/>
  <c r="D21" i="4"/>
  <c r="D15" i="4"/>
  <c r="D9" i="4"/>
  <c r="C6" i="4" s="1"/>
  <c r="I67" i="16"/>
  <c r="H67" i="16"/>
  <c r="J67" i="16" s="1"/>
  <c r="I66" i="16"/>
  <c r="H66" i="16"/>
  <c r="J66" i="16" s="1"/>
  <c r="I65" i="16"/>
  <c r="H65" i="16"/>
  <c r="J65" i="16" s="1"/>
  <c r="I64" i="16"/>
  <c r="H64" i="16"/>
  <c r="J64" i="16" s="1"/>
  <c r="I63" i="16"/>
  <c r="H63" i="16"/>
  <c r="J63" i="16" s="1"/>
  <c r="I62" i="16"/>
  <c r="H62" i="16"/>
  <c r="J62" i="16" s="1"/>
  <c r="I60" i="16"/>
  <c r="H60" i="16"/>
  <c r="J60" i="16" s="1"/>
  <c r="I59" i="16"/>
  <c r="H59" i="16"/>
  <c r="J59" i="16" s="1"/>
  <c r="I57" i="16"/>
  <c r="H57" i="16"/>
  <c r="J57" i="16" s="1"/>
  <c r="I56" i="16"/>
  <c r="H56" i="16"/>
  <c r="I55" i="16"/>
  <c r="H55" i="16"/>
  <c r="J55" i="16" s="1"/>
  <c r="I52" i="16"/>
  <c r="H52" i="16"/>
  <c r="J52" i="16" s="1"/>
  <c r="I51" i="16"/>
  <c r="H51" i="16"/>
  <c r="J51" i="16" s="1"/>
  <c r="I50" i="16"/>
  <c r="H50" i="16"/>
  <c r="J50" i="16" s="1"/>
  <c r="I49" i="16"/>
  <c r="H49" i="16"/>
  <c r="J49" i="16" s="1"/>
  <c r="I48" i="16"/>
  <c r="H48" i="16"/>
  <c r="J48" i="16" s="1"/>
  <c r="I47" i="16"/>
  <c r="H47" i="16"/>
  <c r="J47" i="16" s="1"/>
  <c r="I45" i="16"/>
  <c r="H45" i="16"/>
  <c r="J45" i="16" s="1"/>
  <c r="I44" i="16"/>
  <c r="H44" i="16"/>
  <c r="J44" i="16" s="1"/>
  <c r="I43" i="16"/>
  <c r="H43" i="16"/>
  <c r="J43" i="16" s="1"/>
  <c r="I42" i="16"/>
  <c r="H42" i="16"/>
  <c r="J42" i="16" s="1"/>
  <c r="I41" i="16"/>
  <c r="H41" i="16"/>
  <c r="J41" i="16" s="1"/>
  <c r="I40" i="16"/>
  <c r="H40" i="16"/>
  <c r="J40" i="16" s="1"/>
  <c r="I37" i="16"/>
  <c r="H37" i="16"/>
  <c r="J37" i="16" s="1"/>
  <c r="I36" i="16"/>
  <c r="H36" i="16"/>
  <c r="J36" i="16" s="1"/>
  <c r="I35" i="16"/>
  <c r="H35" i="16"/>
  <c r="J35" i="16" s="1"/>
  <c r="I34" i="16"/>
  <c r="H34" i="16"/>
  <c r="J34" i="16" s="1"/>
  <c r="I33" i="16"/>
  <c r="H33" i="16"/>
  <c r="J33" i="16" s="1"/>
  <c r="H31" i="16"/>
  <c r="J31" i="16" s="1"/>
  <c r="H30" i="16"/>
  <c r="J30" i="16" s="1"/>
  <c r="I29" i="16"/>
  <c r="I27" i="16"/>
  <c r="H27" i="16"/>
  <c r="J27" i="16" s="1"/>
  <c r="I26" i="16"/>
  <c r="H26" i="16"/>
  <c r="I25" i="16"/>
  <c r="H25" i="16"/>
  <c r="J25" i="16" s="1"/>
  <c r="I21" i="16"/>
  <c r="I22" i="16"/>
  <c r="I20" i="16"/>
  <c r="H21" i="16"/>
  <c r="J21" i="16" s="1"/>
  <c r="H22" i="16"/>
  <c r="J22" i="16" s="1"/>
  <c r="H20" i="16"/>
  <c r="J20" i="16" s="1"/>
  <c r="C17" i="16"/>
  <c r="C14" i="16"/>
  <c r="C11" i="16"/>
  <c r="C8" i="16"/>
  <c r="C5" i="16"/>
  <c r="O6" i="4" l="1"/>
  <c r="D11" i="16" s="1"/>
  <c r="I6" i="4"/>
  <c r="D8" i="16" s="1"/>
  <c r="D17" i="16"/>
  <c r="D5" i="16"/>
  <c r="J56" i="16"/>
  <c r="J26" i="16"/>
  <c r="J9"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marci</author>
  </authors>
  <commentList>
    <comment ref="A7" authorId="0" shapeId="0" xr:uid="{F548ED8F-AB71-407C-BA92-C33D4A671211}">
      <text>
        <r>
          <rPr>
            <b/>
            <sz val="9"/>
            <color indexed="81"/>
            <rFont val="Tahoma"/>
            <family val="2"/>
            <charset val="238"/>
          </rPr>
          <t>Strength and scientific validity of the hypothesis on why the project is believed to be effective in the new indication.</t>
        </r>
      </text>
    </comment>
    <comment ref="A8" authorId="0" shapeId="0" xr:uid="{2E31FA08-079A-4701-85D5-603D9B8329E1}">
      <text>
        <r>
          <rPr>
            <b/>
            <sz val="9"/>
            <color indexed="81"/>
            <rFont val="Tahoma"/>
            <family val="2"/>
            <charset val="238"/>
          </rPr>
          <t>Presence of patent-like barriers of development and commercial repurposing activities.</t>
        </r>
        <r>
          <rPr>
            <sz val="9"/>
            <color indexed="81"/>
            <rFont val="Tahoma"/>
            <family val="2"/>
            <charset val="238"/>
          </rPr>
          <t xml:space="preserve">
</t>
        </r>
      </text>
    </comment>
    <comment ref="A9" authorId="0" shapeId="0" xr:uid="{F26B8DA5-E0E5-4E1E-B2F3-BA46988FC265}">
      <text>
        <r>
          <rPr>
            <b/>
            <sz val="9"/>
            <color indexed="81"/>
            <rFont val="Tahoma"/>
            <family val="2"/>
            <charset val="238"/>
          </rPr>
          <t>Additional legal or ethical constraints beyond patent consideration (e.g. violation of competition law, unethical study design)</t>
        </r>
      </text>
    </comment>
    <comment ref="A12" authorId="0" shapeId="0" xr:uid="{0EBF27FA-0607-45AD-9D23-19DB48D7D3DC}">
      <text>
        <r>
          <rPr>
            <b/>
            <sz val="9"/>
            <color indexed="81"/>
            <rFont val="Tahoma"/>
            <family val="2"/>
            <charset val="238"/>
          </rPr>
          <t>Potential improvement in clinical outcomes related to efficacy by the drug repurposing project compared to the standard of care.</t>
        </r>
      </text>
    </comment>
    <comment ref="A13" authorId="0" shapeId="0" xr:uid="{3A253E6F-7590-4E6B-8F12-63D44D113002}">
      <text>
        <r>
          <rPr>
            <b/>
            <sz val="9"/>
            <color indexed="81"/>
            <rFont val="Tahoma"/>
            <family val="2"/>
            <charset val="238"/>
          </rPr>
          <t>Potential improvement in the profile of adverse events and overall tolerability by the targeted patient community compared to the standard of care.</t>
        </r>
      </text>
    </comment>
    <comment ref="A14" authorId="0" shapeId="0" xr:uid="{70FB7E99-7A3D-4124-BDE7-A10E4837AF87}">
      <text>
        <r>
          <rPr>
            <b/>
            <sz val="9"/>
            <color indexed="81"/>
            <rFont val="Tahoma"/>
            <family val="2"/>
            <charset val="238"/>
          </rPr>
          <t>Strength and quality of supporting clinical evidence.</t>
        </r>
      </text>
    </comment>
    <comment ref="A16" authorId="0" shapeId="0" xr:uid="{B7A9E1AC-2B44-44B6-8AF5-1F63745C6C7F}">
      <text>
        <r>
          <rPr>
            <b/>
            <sz val="9"/>
            <color indexed="81"/>
            <rFont val="Tahoma"/>
            <family val="2"/>
            <charset val="238"/>
          </rPr>
          <t>Severity and impact of the target condition.</t>
        </r>
      </text>
    </comment>
    <comment ref="A17" authorId="0" shapeId="0" xr:uid="{BCA185E7-1F14-47ED-B35E-73C40BDA4867}">
      <text>
        <r>
          <rPr>
            <b/>
            <sz val="9"/>
            <color indexed="81"/>
            <rFont val="Tahoma"/>
            <family val="2"/>
            <charset val="238"/>
          </rPr>
          <t>The impact on the patients’ quality of life associated with the therapy / care compared to the standard of care. (e.g. oral tablets instead of IV therapy).</t>
        </r>
      </text>
    </comment>
    <comment ref="A18" authorId="0" shapeId="0" xr:uid="{235729BC-CDCB-49C5-86AE-B3C0A06BEF51}">
      <text>
        <r>
          <rPr>
            <b/>
            <sz val="9"/>
            <color indexed="81"/>
            <rFont val="Tahoma"/>
            <family val="2"/>
            <charset val="238"/>
          </rPr>
          <t>The impact on the caregivers' (family, nurses, other healthcare staff) quality of life associated with the therapy / care compared to the standard of care.</t>
        </r>
      </text>
    </comment>
    <comment ref="A20" authorId="0" shapeId="0" xr:uid="{932CAE4F-FAC8-4A4E-9096-0B5FD4DAA774}">
      <text>
        <r>
          <rPr>
            <b/>
            <sz val="9"/>
            <color indexed="81"/>
            <rFont val="Tahoma"/>
            <family val="2"/>
            <charset val="238"/>
          </rPr>
          <t>The project's alignment with healthcare priorities.</t>
        </r>
      </text>
    </comment>
    <comment ref="A21" authorId="0" shapeId="0" xr:uid="{08C1BD56-351A-4B31-B7F1-0AC022DC01A6}">
      <text>
        <r>
          <rPr>
            <b/>
            <sz val="9"/>
            <color indexed="81"/>
            <rFont val="Tahoma"/>
            <family val="2"/>
            <charset val="238"/>
          </rPr>
          <t>Potential to reduce healthcare burden and costs.</t>
        </r>
      </text>
    </comment>
    <comment ref="A22" authorId="0" shapeId="0" xr:uid="{01B8CBAE-9D62-41AB-9446-80509597423B}">
      <text>
        <r>
          <rPr>
            <b/>
            <sz val="9"/>
            <color indexed="81"/>
            <rFont val="Tahoma"/>
            <family val="2"/>
            <charset val="238"/>
          </rPr>
          <t>Potential to increase patient access to treatment.</t>
        </r>
      </text>
    </comment>
    <comment ref="A23" authorId="0" shapeId="0" xr:uid="{C3388B1E-3CD8-468C-8DE3-3078BA6741B1}">
      <text>
        <r>
          <rPr>
            <b/>
            <sz val="9"/>
            <color indexed="81"/>
            <rFont val="Tahoma"/>
            <family val="2"/>
            <charset val="238"/>
          </rPr>
          <t>Broader benefits to health policy goals.</t>
        </r>
      </text>
    </comment>
    <comment ref="A24" authorId="0" shapeId="0" xr:uid="{39A631FC-12BA-40F6-81D1-E9E3AEBCCB8F}">
      <text>
        <r>
          <rPr>
            <b/>
            <sz val="9"/>
            <color indexed="81"/>
            <rFont val="Tahoma"/>
            <family val="2"/>
            <charset val="238"/>
          </rPr>
          <t>Contribution to drug repurposing knowledge and practice.</t>
        </r>
      </text>
    </comment>
    <comment ref="A27" authorId="0" shapeId="0" xr:uid="{5EF47F55-64D1-476D-8022-F863757E24E7}">
      <text>
        <r>
          <rPr>
            <b/>
            <sz val="9"/>
            <color indexed="81"/>
            <rFont val="Tahoma"/>
            <family val="2"/>
            <charset val="238"/>
          </rPr>
          <t>Scientific and professional expertise of the team and the leadership.</t>
        </r>
      </text>
    </comment>
    <comment ref="A28" authorId="0" shapeId="0" xr:uid="{8D024289-D982-4673-8B66-C43750DD44C0}">
      <text>
        <r>
          <rPr>
            <b/>
            <sz val="9"/>
            <color indexed="81"/>
            <rFont val="Tahoma"/>
            <family val="2"/>
            <charset val="238"/>
          </rPr>
          <t>Business and industry experience of the team and the leadership.</t>
        </r>
      </text>
    </comment>
    <comment ref="A29" authorId="0" shapeId="0" xr:uid="{898D3E15-B0A6-4B49-ACC1-5B31D5C8F47E}">
      <text>
        <r>
          <rPr>
            <b/>
            <sz val="9"/>
            <color indexed="81"/>
            <rFont val="Tahoma"/>
            <family val="2"/>
            <charset val="238"/>
          </rPr>
          <t>Clarity, structure, and sufficient coverage of team roles.</t>
        </r>
      </text>
    </comment>
    <comment ref="A30" authorId="0" shapeId="0" xr:uid="{602289A4-4D70-4C54-AB80-A6354266ECEB}">
      <text>
        <r>
          <rPr>
            <b/>
            <sz val="9"/>
            <color indexed="81"/>
            <rFont val="Tahoma"/>
            <family val="2"/>
            <charset val="238"/>
          </rPr>
          <t>Strength and value of the advisory board.</t>
        </r>
      </text>
    </comment>
    <comment ref="A31" authorId="0" shapeId="0" xr:uid="{C98FCFAA-0D89-428A-B71D-08386C7E0AE7}">
      <text>
        <r>
          <rPr>
            <b/>
            <sz val="9"/>
            <color indexed="81"/>
            <rFont val="Tahoma"/>
            <family val="2"/>
            <charset val="238"/>
          </rPr>
          <t>Number of industrial partners and their level of commitment and alignment.</t>
        </r>
      </text>
    </comment>
    <comment ref="A32" authorId="0" shapeId="0" xr:uid="{B2D8A3B7-ADA9-45C0-BA20-F7D26A970425}">
      <text>
        <r>
          <rPr>
            <b/>
            <sz val="9"/>
            <color indexed="81"/>
            <rFont val="Tahoma"/>
            <family val="2"/>
            <charset val="238"/>
          </rPr>
          <t>Level of patient involvement in development.</t>
        </r>
      </text>
    </comment>
    <comment ref="A34" authorId="0" shapeId="0" xr:uid="{54547EE7-04A7-4DEB-A7E2-BC4ECC398691}">
      <text>
        <r>
          <rPr>
            <b/>
            <sz val="9"/>
            <color indexed="81"/>
            <rFont val="Tahoma"/>
            <family val="2"/>
            <charset val="238"/>
          </rPr>
          <t>Complexity and scope of development efforts.</t>
        </r>
      </text>
    </comment>
    <comment ref="A35" authorId="0" shapeId="0" xr:uid="{62D77077-39F4-43D6-8873-8EDAFF766D1F}">
      <text>
        <r>
          <rPr>
            <b/>
            <sz val="9"/>
            <color indexed="81"/>
            <rFont val="Tahoma"/>
            <family val="2"/>
            <charset val="238"/>
          </rPr>
          <t xml:space="preserve">Realism and structure of the workplan, including feasible patient recruitment plan for a clinical trial </t>
        </r>
      </text>
    </comment>
    <comment ref="A36" authorId="0" shapeId="0" xr:uid="{11637B3B-31EB-49D7-8D18-923E44E5FB22}">
      <text>
        <r>
          <rPr>
            <b/>
            <sz val="9"/>
            <color indexed="81"/>
            <rFont val="Tahoma"/>
            <family val="2"/>
            <charset val="238"/>
          </rPr>
          <t>Strength and completeness of risk mitigation strategy.</t>
        </r>
      </text>
    </comment>
    <comment ref="A37" authorId="0" shapeId="0" xr:uid="{354E3D03-D661-45D6-A959-6659645D7126}">
      <text>
        <r>
          <rPr>
            <b/>
            <sz val="9"/>
            <color indexed="81"/>
            <rFont val="Tahoma"/>
            <family val="2"/>
            <charset val="238"/>
          </rPr>
          <t>The projects’ ability to secure the access to the key technologies</t>
        </r>
      </text>
    </comment>
    <comment ref="A38" authorId="0" shapeId="0" xr:uid="{3780C76B-85F3-4595-BD36-CA8C725B1123}">
      <text>
        <r>
          <rPr>
            <b/>
            <sz val="9"/>
            <color indexed="81"/>
            <rFont val="Tahoma"/>
            <family val="2"/>
            <charset val="238"/>
          </rPr>
          <t>Quality and coherence of the overall project plan from the scientific methodology point of view.</t>
        </r>
      </text>
    </comment>
    <comment ref="A39" authorId="0" shapeId="0" xr:uid="{64FF2D98-7CFA-4E9D-89BE-03BC21EDF4F5}">
      <text>
        <r>
          <rPr>
            <b/>
            <sz val="9"/>
            <color indexed="81"/>
            <rFont val="Tahoma"/>
            <family val="2"/>
            <charset val="238"/>
          </rPr>
          <t>Level of focus on patient needs and outcomes.</t>
        </r>
      </text>
    </comment>
    <comment ref="A42" authorId="0" shapeId="0" xr:uid="{71ADA605-542E-4B8E-9CBE-6FC6BAB5724C}">
      <text>
        <r>
          <rPr>
            <b/>
            <sz val="9"/>
            <color indexed="81"/>
            <rFont val="Tahoma"/>
            <family val="2"/>
            <charset val="238"/>
          </rPr>
          <t>Combination of sales volume potential and the potential to achieve premium pricing (significantly higher price than similar competing products).</t>
        </r>
      </text>
    </comment>
    <comment ref="A43" authorId="0" shapeId="0" xr:uid="{8ACC8966-5897-43B8-8A19-43013C5FF5A9}">
      <text>
        <r>
          <rPr>
            <b/>
            <sz val="9"/>
            <color indexed="81"/>
            <rFont val="Tahoma"/>
            <family val="2"/>
            <charset val="238"/>
          </rPr>
          <t>Combination of revenue potential and operating cost intensity.</t>
        </r>
      </text>
    </comment>
    <comment ref="A44" authorId="0" shapeId="0" xr:uid="{22400F08-4556-48A5-BF75-3984DCCB7325}">
      <text>
        <r>
          <rPr>
            <b/>
            <sz val="9"/>
            <color indexed="81"/>
            <rFont val="Tahoma"/>
            <family val="2"/>
            <charset val="238"/>
          </rPr>
          <t>Projected financial returns and investment efficiency.</t>
        </r>
      </text>
    </comment>
    <comment ref="A46" authorId="0" shapeId="0" xr:uid="{0D79DFD8-2986-4210-923F-E5B5E3B10D4A}">
      <text>
        <r>
          <rPr>
            <b/>
            <sz val="9"/>
            <color indexed="81"/>
            <rFont val="Tahoma"/>
            <family val="2"/>
            <charset val="238"/>
          </rPr>
          <t>Feasibility of delivering patient impact, including the establishment of enabling commercial infrastructure</t>
        </r>
      </text>
    </comment>
    <comment ref="A47" authorId="0" shapeId="0" xr:uid="{ABBF2C7D-E792-4082-90AE-74CBE37A962A}">
      <text>
        <r>
          <rPr>
            <b/>
            <sz val="9"/>
            <color indexed="81"/>
            <rFont val="Tahoma"/>
            <family val="2"/>
            <charset val="238"/>
          </rPr>
          <t>Level of expected market competition based on the number of ongoing drug development projects.</t>
        </r>
      </text>
    </comment>
    <comment ref="A49" authorId="0" shapeId="0" xr:uid="{4C0AA40E-684E-4F69-9C76-A197FAC45528}">
      <text>
        <r>
          <rPr>
            <b/>
            <sz val="9"/>
            <color indexed="81"/>
            <rFont val="Tahoma"/>
            <family val="2"/>
            <charset val="238"/>
          </rPr>
          <t>Whether the requested amount is within the funder’s limits.</t>
        </r>
      </text>
    </comment>
    <comment ref="A50" authorId="0" shapeId="0" xr:uid="{032E7F1A-A2BC-48AB-B690-F5112FCA42B7}">
      <text>
        <r>
          <rPr>
            <b/>
            <sz val="9"/>
            <color indexed="81"/>
            <rFont val="Tahoma"/>
            <family val="2"/>
            <charset val="238"/>
          </rPr>
          <t>Strategic and effective allocation of funds.</t>
        </r>
      </text>
    </comment>
    <comment ref="A51" authorId="0" shapeId="0" xr:uid="{4EAA6A1D-09C1-4C61-91FF-085B22AF0303}">
      <text>
        <r>
          <rPr>
            <b/>
            <sz val="9"/>
            <color indexed="81"/>
            <rFont val="Tahoma"/>
            <family val="2"/>
            <charset val="238"/>
          </rPr>
          <t>Potential value and benefits for the funder.</t>
        </r>
      </text>
    </comment>
    <comment ref="A52" authorId="0" shapeId="0" xr:uid="{869BE83B-0545-454F-AC6A-F5AAD7F109A0}">
      <text>
        <r>
          <rPr>
            <b/>
            <sz val="9"/>
            <color indexed="81"/>
            <rFont val="Tahoma"/>
            <family val="2"/>
            <charset val="238"/>
          </rPr>
          <t>Strategic and value fit of co-investors.</t>
        </r>
      </text>
    </comment>
    <comment ref="A53" authorId="0" shapeId="0" xr:uid="{B2F1B502-37D3-4668-8D1D-4004FB997E13}">
      <text>
        <r>
          <rPr>
            <b/>
            <sz val="9"/>
            <color indexed="81"/>
            <rFont val="Tahoma"/>
            <family val="2"/>
            <charset val="238"/>
          </rPr>
          <t>Potential negative change in ownership and control due to the additional funding rounds.</t>
        </r>
      </text>
    </comment>
    <comment ref="A54" authorId="0" shapeId="0" xr:uid="{F800846F-F41F-4E0B-8AC6-55610DE5D812}">
      <text>
        <r>
          <rPr>
            <b/>
            <sz val="9"/>
            <color indexed="81"/>
            <rFont val="Tahoma"/>
            <family val="2"/>
            <charset val="238"/>
          </rPr>
          <t>Clarity and feasibility of securing funding.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marci</author>
  </authors>
  <commentList>
    <comment ref="C9" authorId="0" shapeId="0" xr:uid="{28EFE179-6433-4F75-A23B-F5CF43C1BC62}">
      <text>
        <r>
          <rPr>
            <sz val="12"/>
            <color indexed="81"/>
            <rFont val="Tahoma"/>
            <family val="2"/>
            <charset val="238"/>
          </rPr>
          <t>Extremely unsatisfactory argumentation, and/or already discredited hypothesis</t>
        </r>
      </text>
    </comment>
    <comment ref="I9" authorId="0" shapeId="0" xr:uid="{53E4F183-642E-4BEB-890D-7022BBA4B5F0}">
      <text>
        <r>
          <rPr>
            <sz val="12"/>
            <color indexed="81"/>
            <rFont val="Tahoma"/>
            <family val="2"/>
            <charset val="238"/>
          </rPr>
          <t>Minor improvement possible on certain symptoms; no meaningful impact on overall disease progression or patient outcome.</t>
        </r>
      </text>
    </comment>
    <comment ref="O9" authorId="0" shapeId="0" xr:uid="{D644056C-5841-41D4-AFEF-BE009465635D}">
      <text>
        <r>
          <rPr>
            <sz val="12"/>
            <color indexed="81"/>
            <rFont val="Tahoma"/>
            <family val="2"/>
            <charset val="238"/>
          </rPr>
          <t>No demonstrated professional excellence; team members lack relevant qualifications or research background.</t>
        </r>
      </text>
    </comment>
    <comment ref="U9" authorId="0" shapeId="0" xr:uid="{69C36A8F-4306-4B2F-B6A1-CBC1E66D3D6E}">
      <text>
        <r>
          <rPr>
            <sz val="12"/>
            <color indexed="81"/>
            <rFont val="Tahoma"/>
            <family val="2"/>
            <charset val="238"/>
          </rPr>
          <t>Very low revenue potential; minimal unit sales expected, with limited market demand.</t>
        </r>
      </text>
    </comment>
    <comment ref="AA9" authorId="0" shapeId="0" xr:uid="{102C3999-B888-4F6A-8CDD-8689296D36A3}">
      <text>
        <r>
          <rPr>
            <sz val="12"/>
            <color indexed="81"/>
            <rFont val="Tahoma"/>
            <family val="2"/>
            <charset val="238"/>
          </rPr>
          <t>Far beyond the funder’s limits; requested funding amount significantly exceeds the funder’s financial capacity, making support highly unlikely.</t>
        </r>
      </text>
    </comment>
    <comment ref="C10" authorId="0" shapeId="0" xr:uid="{B6E66471-AFE0-4ECF-8CEC-2E930096792E}">
      <text>
        <r>
          <rPr>
            <sz val="12"/>
            <color indexed="81"/>
            <rFont val="Tahoma"/>
            <family val="2"/>
            <charset val="238"/>
          </rPr>
          <t>Poor argumentation, strong scientific doubt, but considerable anecdotal evidence exist that may justify the followup research</t>
        </r>
      </text>
    </comment>
    <comment ref="I10" authorId="0" shapeId="0" xr:uid="{FB3CDD2B-C866-45C4-A994-A0B9DB1B8345}">
      <text>
        <r>
          <rPr>
            <sz val="12"/>
            <color indexed="81"/>
            <rFont val="Tahoma"/>
            <family val="2"/>
            <charset val="238"/>
          </rPr>
          <t>Limited efficacy; some improvement in symptoms, but no effect on disease progression or long-term outcomes.</t>
        </r>
      </text>
    </comment>
    <comment ref="O10" authorId="0" shapeId="0" xr:uid="{A3627B47-1E2D-4109-A938-4962FACAD312}">
      <text>
        <r>
          <rPr>
            <sz val="12"/>
            <color indexed="81"/>
            <rFont val="Tahoma"/>
            <family val="2"/>
            <charset val="238"/>
          </rPr>
          <t xml:space="preserve">Limited professional excellence; some team members have relevant qualifications, but no significant achievements or recognition.
</t>
        </r>
      </text>
    </comment>
    <comment ref="U10" authorId="0" shapeId="0" xr:uid="{9D43288D-EB83-4E96-BDEC-0191C2B65628}">
      <text>
        <r>
          <rPr>
            <sz val="12"/>
            <color indexed="81"/>
            <rFont val="Tahoma"/>
            <family val="2"/>
            <charset val="238"/>
          </rPr>
          <t xml:space="preserve">Low revenue potential; modest unit sales expected, with niche market demand.
</t>
        </r>
      </text>
    </comment>
    <comment ref="AA10" authorId="0" shapeId="0" xr:uid="{AC16C5D1-F2F6-42A4-8558-4324492BD84B}">
      <text>
        <r>
          <rPr>
            <sz val="12"/>
            <color indexed="81"/>
            <rFont val="Tahoma"/>
            <family val="2"/>
            <charset val="238"/>
          </rPr>
          <t xml:space="preserve">Exceeds the funder’s limits; requested funding amount is challenging for the funder to provide, with high risk of financial strain.
</t>
        </r>
      </text>
    </comment>
    <comment ref="C11" authorId="0" shapeId="0" xr:uid="{48DAA972-B48D-48E8-8601-D041B0A9C8F3}">
      <text>
        <r>
          <rPr>
            <sz val="12"/>
            <color indexed="81"/>
            <rFont val="Tahoma"/>
            <family val="2"/>
            <charset val="238"/>
          </rPr>
          <t>Less coherent or inconsistent argumentation, and/or considerable scientific criticism against the hypothesis, however, there is a chance that the project can in short term handle the criticism</t>
        </r>
      </text>
    </comment>
    <comment ref="I11" authorId="0" shapeId="0" xr:uid="{B831F5E1-E0D5-4E4E-8320-956749F07DEA}">
      <text>
        <r>
          <rPr>
            <sz val="12"/>
            <color indexed="81"/>
            <rFont val="Tahoma"/>
            <family val="2"/>
            <charset val="238"/>
          </rPr>
          <t>Moderate efficacy; measurable improvement in symptoms and some impact on disease progression or long-term outcomes.</t>
        </r>
      </text>
    </comment>
    <comment ref="O11" authorId="0" shapeId="0" xr:uid="{F75D3367-D788-49ED-A70F-7DDF6E82DE30}">
      <text>
        <r>
          <rPr>
            <sz val="12"/>
            <color indexed="81"/>
            <rFont val="Tahoma"/>
            <family val="2"/>
            <charset val="238"/>
          </rPr>
          <t>Moderate professional excellence; team includes members with solid academic credentials and some notable achievements in the field.</t>
        </r>
      </text>
    </comment>
    <comment ref="U11" authorId="0" shapeId="0" xr:uid="{A7035C88-A55B-4299-BEFA-BD2191F3223F}">
      <text>
        <r>
          <rPr>
            <sz val="12"/>
            <color indexed="81"/>
            <rFont val="Tahoma"/>
            <family val="2"/>
            <charset val="238"/>
          </rPr>
          <t>Moderate revenue potential; reasonable unit sales expected, with solid market demand but limited scalability.</t>
        </r>
      </text>
    </comment>
    <comment ref="AA11" authorId="0" shapeId="0" xr:uid="{7565FC5B-72F4-4DFD-A5B5-075715723B2F}">
      <text>
        <r>
          <rPr>
            <sz val="12"/>
            <color indexed="81"/>
            <rFont val="Tahoma"/>
            <family val="2"/>
            <charset val="238"/>
          </rPr>
          <t>Approaching the funder’s limits; requested funding amount is manageable but may require adjustments or prioritization of resources.</t>
        </r>
      </text>
    </comment>
    <comment ref="C12" authorId="0" shapeId="0" xr:uid="{CFA770E5-053B-454B-A124-F71DD041C37C}">
      <text>
        <r>
          <rPr>
            <sz val="12"/>
            <color indexed="81"/>
            <rFont val="Tahoma"/>
            <family val="2"/>
            <charset val="238"/>
          </rPr>
          <t>Argumentation is solid, well written, but the hypothesis is rationally or scientifically criticized, these critics can only be handled by the next steps of the project</t>
        </r>
      </text>
    </comment>
    <comment ref="I12" authorId="0" shapeId="0" xr:uid="{58142E04-90E0-40B9-958B-EDF1AC9D94C2}">
      <text>
        <r>
          <rPr>
            <sz val="12"/>
            <color indexed="81"/>
            <rFont val="Tahoma"/>
            <family val="2"/>
            <charset val="238"/>
          </rPr>
          <t>High efficacy; significant improvement in symptoms and disease progression, with a meaningful and consistent benefit for patients.</t>
        </r>
      </text>
    </comment>
    <comment ref="O12" authorId="0" shapeId="0" xr:uid="{7FA8131B-9031-4D8E-B80B-9B8711725B31}">
      <text>
        <r>
          <rPr>
            <sz val="12"/>
            <color indexed="81"/>
            <rFont val="Tahoma"/>
            <family val="2"/>
            <charset val="238"/>
          </rPr>
          <t>High professional excellence; team includes members with strong academic records, recognized expertise, and multiple notable achievements.</t>
        </r>
      </text>
    </comment>
    <comment ref="U12" authorId="0" shapeId="0" xr:uid="{203FF8CC-19E1-4A8F-BAA7-51A37D05B954}">
      <text>
        <r>
          <rPr>
            <sz val="12"/>
            <color indexed="81"/>
            <rFont val="Tahoma"/>
            <family val="2"/>
            <charset val="238"/>
          </rPr>
          <t>High revenue potential; strong unit sales expected, with clear market demand and growth potential.</t>
        </r>
      </text>
    </comment>
    <comment ref="AA12" authorId="0" shapeId="0" xr:uid="{E338D21F-1DB3-4934-84C7-3DE23F734760}">
      <text>
        <r>
          <rPr>
            <sz val="12"/>
            <color indexed="81"/>
            <rFont val="Tahoma"/>
            <family val="2"/>
            <charset val="238"/>
          </rPr>
          <t>Within the funder’s limits; requested funding amount is well within the funder’s financial capacity, with minimal financial strain.</t>
        </r>
      </text>
    </comment>
    <comment ref="C13" authorId="0" shapeId="0" xr:uid="{8C33587C-35CA-4FC0-932C-1D09B5338314}">
      <text>
        <r>
          <rPr>
            <sz val="12"/>
            <color indexed="81"/>
            <rFont val="Tahoma"/>
            <family val="2"/>
            <charset val="238"/>
          </rPr>
          <t>Argumentation is solid, well written, no significant scientific criticism against the hypothesis and remaining scientific doubt can only be handled by the next steps of the project</t>
        </r>
      </text>
    </comment>
    <comment ref="I13" authorId="0" shapeId="0" xr:uid="{9CDF492E-8B9C-4AC8-A315-F851E944C40D}">
      <text>
        <r>
          <rPr>
            <sz val="12"/>
            <color indexed="81"/>
            <rFont val="Tahoma"/>
            <family val="2"/>
            <charset val="238"/>
          </rPr>
          <t>Complete or near-complete solution; available therapies offer a causal recovery or full disease resolution.</t>
        </r>
      </text>
    </comment>
    <comment ref="O13" authorId="0" shapeId="0" xr:uid="{4291505D-ED3C-488B-A271-6A972EF8BBB1}">
      <text>
        <r>
          <rPr>
            <sz val="12"/>
            <color indexed="81"/>
            <rFont val="Tahoma"/>
            <family val="2"/>
            <charset val="238"/>
          </rPr>
          <t>Outstanding professional excellence; team includes highly distinguished experts with internationally recognized achievements and leadership in the field.</t>
        </r>
      </text>
    </comment>
    <comment ref="U13" authorId="0" shapeId="0" xr:uid="{CFC2479B-D48B-4FAB-AF12-844E223F6945}">
      <text>
        <r>
          <rPr>
            <sz val="12"/>
            <color indexed="81"/>
            <rFont val="Tahoma"/>
            <family val="2"/>
            <charset val="238"/>
          </rPr>
          <t>Very high revenue potential; exceptional unit sales expected, with strong market demand and high scalability.</t>
        </r>
      </text>
    </comment>
    <comment ref="AA13" authorId="0" shapeId="0" xr:uid="{97A1CD37-2FC5-4652-9F85-27184586E57F}">
      <text>
        <r>
          <rPr>
            <sz val="12"/>
            <color indexed="81"/>
            <rFont val="Tahoma"/>
            <family val="2"/>
            <charset val="238"/>
          </rPr>
          <t>Well within the funder’s limits; requested funding amount is easily manageable within the funder’s capacity, with no strain on resources.</t>
        </r>
      </text>
    </comment>
    <comment ref="C15" authorId="0" shapeId="0" xr:uid="{40E39A01-0F36-42EC-9489-C13DD9C71CCD}">
      <text>
        <r>
          <rPr>
            <sz val="12"/>
            <color indexed="81"/>
            <rFont val="Tahoma"/>
            <family val="2"/>
            <charset val="238"/>
          </rPr>
          <t>High risk of patent infringement or legal challenges; very difficult to secure market exclusivity.</t>
        </r>
      </text>
    </comment>
    <comment ref="I15" authorId="0" shapeId="0" xr:uid="{0EBADFB9-F6E1-424E-BB1D-08A184DB2D5C}">
      <text>
        <r>
          <rPr>
            <sz val="12"/>
            <color indexed="81"/>
            <rFont val="Tahoma"/>
            <family val="2"/>
            <charset val="238"/>
          </rPr>
          <t>Minor improvement possible on certain symptoms; no meaningful impact on overall disease progression or patient outcome.</t>
        </r>
      </text>
    </comment>
    <comment ref="O15" authorId="0" shapeId="0" xr:uid="{B6813699-898F-4092-82D8-2254A9BB8BE0}">
      <text>
        <r>
          <rPr>
            <sz val="12"/>
            <color indexed="81"/>
            <rFont val="Tahoma"/>
            <family val="2"/>
            <charset val="238"/>
          </rPr>
          <t>No business track record; team members have no experience in business or commercialization.</t>
        </r>
      </text>
    </comment>
    <comment ref="U15" authorId="0" shapeId="0" xr:uid="{0F671FA3-63EF-4224-B2C4-C106AEE9C5EE}">
      <text>
        <r>
          <rPr>
            <sz val="12"/>
            <color indexed="81"/>
            <rFont val="Tahoma"/>
            <family val="2"/>
            <charset val="238"/>
          </rPr>
          <t>Very low pricing potential; low willingness to pay, with no ability to command a premium price.</t>
        </r>
      </text>
    </comment>
    <comment ref="AA15" authorId="0" shapeId="0" xr:uid="{477C6EB9-1D39-49CB-9F6C-C6867D30E937}">
      <text>
        <r>
          <rPr>
            <sz val="12"/>
            <color indexed="81"/>
            <rFont val="Tahoma"/>
            <family val="2"/>
            <charset val="238"/>
          </rPr>
          <t>Poorly planned use of funds; no clear allocation strategy, with high risk of mismanagement or waste.</t>
        </r>
      </text>
    </comment>
    <comment ref="C16" authorId="0" shapeId="0" xr:uid="{0D1FCB64-2E40-49FA-AF72-52F63EA1C405}">
      <text>
        <r>
          <rPr>
            <sz val="12"/>
            <color indexed="81"/>
            <rFont val="Tahoma"/>
            <family val="2"/>
            <charset val="238"/>
          </rPr>
          <t>Significant risk of patent infringement or legal challenges; difficult to secure market exclusivity</t>
        </r>
        <r>
          <rPr>
            <sz val="9"/>
            <color indexed="81"/>
            <rFont val="Tahoma"/>
            <family val="2"/>
            <charset val="238"/>
          </rPr>
          <t>.</t>
        </r>
      </text>
    </comment>
    <comment ref="I16" authorId="0" shapeId="0" xr:uid="{1423DC1A-AF49-4CA3-B6F4-C993E0281345}">
      <text>
        <r>
          <rPr>
            <sz val="12"/>
            <color indexed="81"/>
            <rFont val="Tahoma"/>
            <family val="2"/>
            <charset val="238"/>
          </rPr>
          <t>Limited efficacy; some improvement in symptoms, but no effect on disease progression or long-term outcomes.</t>
        </r>
      </text>
    </comment>
    <comment ref="O16" authorId="0" shapeId="0" xr:uid="{07BBED61-6691-47EF-AC3E-23C11F508130}">
      <text>
        <r>
          <rPr>
            <sz val="12"/>
            <color indexed="81"/>
            <rFont val="Tahoma"/>
            <family val="2"/>
            <charset val="238"/>
          </rPr>
          <t xml:space="preserve">Limited business track record; some team members have business experience, but with no significant success or impact.
</t>
        </r>
      </text>
    </comment>
    <comment ref="U16" authorId="0" shapeId="0" xr:uid="{75078862-87EC-496A-BBBD-3DD41B12DF00}">
      <text>
        <r>
          <rPr>
            <sz val="12"/>
            <color indexed="81"/>
            <rFont val="Tahoma"/>
            <family val="2"/>
            <charset val="238"/>
          </rPr>
          <t xml:space="preserve">Low pricing potential; modest pricing achievable, with limited ability to secure a premium price.
</t>
        </r>
      </text>
    </comment>
    <comment ref="AA16" authorId="0" shapeId="0" xr:uid="{B2027FAC-5875-41D9-B392-2B11B3433258}">
      <text>
        <r>
          <rPr>
            <sz val="12"/>
            <color indexed="81"/>
            <rFont val="Tahoma"/>
            <family val="2"/>
            <charset val="238"/>
          </rPr>
          <t xml:space="preserve">Weak planning; vague or incomplete allocation of funds, with potential for inefficiencies or misuse.
</t>
        </r>
      </text>
    </comment>
    <comment ref="C17" authorId="0" shapeId="0" xr:uid="{5B5B76F5-D413-45E3-8F24-656FA889EF3A}">
      <text>
        <r>
          <rPr>
            <sz val="12"/>
            <color indexed="81"/>
            <rFont val="Tahoma"/>
            <family val="2"/>
            <charset val="238"/>
          </rPr>
          <t>Patents are possible and could provide some protection, but there are gaps or vulnerabilities that may make repurposed usage difficult.</t>
        </r>
      </text>
    </comment>
    <comment ref="I17" authorId="0" shapeId="0" xr:uid="{027070D9-E4AF-41B1-A1CB-519A715644DC}">
      <text>
        <r>
          <rPr>
            <sz val="12"/>
            <color indexed="81"/>
            <rFont val="Tahoma"/>
            <family val="2"/>
            <charset val="238"/>
          </rPr>
          <t>Moderate efficacy; measurable improvement in symptoms and some impact on disease progression or long-term outcomes.</t>
        </r>
      </text>
    </comment>
    <comment ref="O17" authorId="0" shapeId="0" xr:uid="{E2650C3F-96BF-44B9-9DF9-CF6CFC98FA45}">
      <text>
        <r>
          <rPr>
            <sz val="12"/>
            <color indexed="81"/>
            <rFont val="Tahoma"/>
            <family val="2"/>
            <charset val="238"/>
          </rPr>
          <t>Moderate business track record; team includes members with relevant business experience and some successful projects or ventures.</t>
        </r>
      </text>
    </comment>
    <comment ref="U17" authorId="0" shapeId="0" xr:uid="{62E5D221-DE63-4B5A-9C5A-43F744787F8E}">
      <text>
        <r>
          <rPr>
            <sz val="12"/>
            <color indexed="81"/>
            <rFont val="Tahoma"/>
            <family val="2"/>
            <charset val="238"/>
          </rPr>
          <t>Moderate pricing potential; reasonable pricing achievable, with some capacity to charge a premium price in specific market segments.</t>
        </r>
      </text>
    </comment>
    <comment ref="AA17" authorId="0" shapeId="0" xr:uid="{B8E3CE25-2DF9-42B7-9C39-FB6AA87E4D73}">
      <text>
        <r>
          <rPr>
            <sz val="12"/>
            <color indexed="81"/>
            <rFont val="Tahoma"/>
            <family val="2"/>
            <charset val="238"/>
          </rPr>
          <t>Moderate planning; reasonable allocation of funds, but some gaps or uncertainties remain.</t>
        </r>
      </text>
    </comment>
    <comment ref="C18" authorId="0" shapeId="0" xr:uid="{BEFD818A-5C9E-4369-B02C-356AAB28B146}">
      <text>
        <r>
          <rPr>
            <sz val="12"/>
            <color indexed="81"/>
            <rFont val="Tahoma"/>
            <family val="2"/>
            <charset val="238"/>
          </rPr>
          <t>Clear legal pathway for repurposing, but minor legal dispute may happen.</t>
        </r>
      </text>
    </comment>
    <comment ref="I18" authorId="0" shapeId="0" xr:uid="{FD79B547-0EE0-4731-9A42-55BBF1198350}">
      <text>
        <r>
          <rPr>
            <sz val="12"/>
            <color indexed="81"/>
            <rFont val="Tahoma"/>
            <family val="2"/>
            <charset val="238"/>
          </rPr>
          <t>High efficacy; significant improvement in symptoms and disease progression, with a meaningful and consistent benefit for patients.</t>
        </r>
      </text>
    </comment>
    <comment ref="O18" authorId="0" shapeId="0" xr:uid="{6C139777-B257-44E5-B568-7362FF99E5DD}">
      <text>
        <r>
          <rPr>
            <sz val="12"/>
            <color indexed="81"/>
            <rFont val="Tahoma"/>
            <family val="2"/>
            <charset val="238"/>
          </rPr>
          <t>Strong business track record; team includes members with consistent success in business, including successful product launches or company growth.</t>
        </r>
      </text>
    </comment>
    <comment ref="U18" authorId="0" shapeId="0" xr:uid="{49164F90-4C9F-4782-9912-19DF8B15B0DA}">
      <text>
        <r>
          <rPr>
            <sz val="12"/>
            <color indexed="81"/>
            <rFont val="Tahoma"/>
            <family val="2"/>
            <charset val="238"/>
          </rPr>
          <t>High pricing potential; strong ability to command a premium price, with solid market acceptance and competitive positioning.</t>
        </r>
      </text>
    </comment>
    <comment ref="AA18" authorId="0" shapeId="0" xr:uid="{A2A5C389-DA98-4DAA-90E7-DA2D4A6D77B6}">
      <text>
        <r>
          <rPr>
            <sz val="12"/>
            <color indexed="81"/>
            <rFont val="Tahoma"/>
            <family val="2"/>
            <charset val="238"/>
          </rPr>
          <t>Strong planning; clear and well-structured allocation of funds, with defined goals and minimal risk of mismanagement.</t>
        </r>
      </text>
    </comment>
    <comment ref="C19" authorId="0" shapeId="0" xr:uid="{6340E925-978D-4604-B8A9-7D5D48F5D6FB}">
      <text>
        <r>
          <rPr>
            <sz val="12"/>
            <color indexed="81"/>
            <rFont val="Tahoma"/>
            <family val="2"/>
            <charset val="238"/>
          </rPr>
          <t>Clearly no patent-related barrier for repurposing</t>
        </r>
      </text>
    </comment>
    <comment ref="I19" authorId="0" shapeId="0" xr:uid="{F767B7F6-9292-4A25-8778-A25E86F0A9DF}">
      <text>
        <r>
          <rPr>
            <sz val="12"/>
            <color indexed="81"/>
            <rFont val="Tahoma"/>
            <family val="2"/>
            <charset val="238"/>
          </rPr>
          <t>Complete or near-complete solution; available treatment offers a causal recovery or full disease resolution.</t>
        </r>
      </text>
    </comment>
    <comment ref="O19" authorId="0" shapeId="0" xr:uid="{FD650DC8-E5CA-47FF-AFB7-6DC342D7501F}">
      <text>
        <r>
          <rPr>
            <sz val="12"/>
            <color indexed="81"/>
            <rFont val="Tahoma"/>
            <family val="2"/>
            <charset val="238"/>
          </rPr>
          <t>Exceptional business track record; team includes highly experienced leaders with a history of major business successes and industry recognition.</t>
        </r>
      </text>
    </comment>
    <comment ref="U19" authorId="0" shapeId="0" xr:uid="{20849EBE-A705-4364-B488-A4ACC1436A1F}">
      <text>
        <r>
          <rPr>
            <sz val="12"/>
            <color indexed="81"/>
            <rFont val="Tahoma"/>
            <family val="2"/>
            <charset val="238"/>
          </rPr>
          <t>Very high pricing potential; exceptional ability to charge a premium price, with strong market demand</t>
        </r>
      </text>
    </comment>
    <comment ref="AA19" authorId="0" shapeId="0" xr:uid="{F109BECA-4A99-4222-9DE1-CC4B72CB10AD}">
      <text>
        <r>
          <rPr>
            <sz val="12"/>
            <color indexed="81"/>
            <rFont val="Tahoma"/>
            <family val="2"/>
            <charset val="238"/>
          </rPr>
          <t>Very strong planning; highly detailed and strategic allocation of funds, with strong alignment to project goals and efficient resource use.</t>
        </r>
      </text>
    </comment>
    <comment ref="C21" authorId="0" shapeId="0" xr:uid="{FFEF80EE-45F7-4457-ACDB-4C8FFB2C0F49}">
      <text>
        <r>
          <rPr>
            <sz val="12"/>
            <color indexed="81"/>
            <rFont val="Tahoma"/>
            <family val="2"/>
            <charset val="238"/>
          </rPr>
          <t>Severe legal or ethical restrictions that make the project highly unlikely to proceed (e.g., banned substances, major ethical controversies).</t>
        </r>
      </text>
    </comment>
    <comment ref="I21" authorId="0" shapeId="0" xr:uid="{E9EADB62-3657-42EB-8E9A-F46296588CCF}">
      <text>
        <r>
          <rPr>
            <sz val="12"/>
            <color indexed="81"/>
            <rFont val="Tahoma"/>
            <family val="2"/>
            <charset val="238"/>
          </rPr>
          <t>There is a 0 point difference on the scale between the repurposing candidate and the gold standard therapy</t>
        </r>
      </text>
    </comment>
    <comment ref="O21" authorId="0" shapeId="0" xr:uid="{32DEF5C6-D3F0-4A78-B4FB-E5C0437E30FC}">
      <text>
        <r>
          <rPr>
            <sz val="12"/>
            <color indexed="81"/>
            <rFont val="Tahoma"/>
            <family val="2"/>
            <charset val="238"/>
          </rPr>
          <t>No clarity; roles and responsibilities are undefined or overlapping, leading to confusion and lack of accountability.</t>
        </r>
      </text>
    </comment>
    <comment ref="U21" authorId="0" shapeId="0" xr:uid="{9542077F-BDE1-4895-AF13-D207CA226725}">
      <text>
        <r>
          <rPr>
            <sz val="12"/>
            <color indexed="81"/>
            <rFont val="Tahoma"/>
            <family val="2"/>
            <charset val="238"/>
          </rPr>
          <t>Very low revenue potential</t>
        </r>
      </text>
    </comment>
    <comment ref="AA21" authorId="0" shapeId="0" xr:uid="{6007E6D1-FAD8-45E4-82E8-160D586E606E}">
      <text>
        <r>
          <rPr>
            <sz val="12"/>
            <color indexed="81"/>
            <rFont val="Tahoma"/>
            <family val="2"/>
            <charset val="238"/>
          </rPr>
          <t>Very poor reward; minimal or no meaningful benefit from the investment, with high risk of loss.</t>
        </r>
      </text>
    </comment>
    <comment ref="C22" authorId="0" shapeId="0" xr:uid="{88D9A4B5-952F-47B9-BB77-8B6E6D0F16D8}">
      <text>
        <r>
          <rPr>
            <sz val="12"/>
            <color indexed="81"/>
            <rFont val="Tahoma"/>
            <family val="2"/>
            <charset val="238"/>
          </rPr>
          <t>Significant legal or ethical barriers that would require substantial effort or changes to proceed (e.g., complex regulatory approval, ethical committee resistance).</t>
        </r>
      </text>
    </comment>
    <comment ref="I22" authorId="0" shapeId="0" xr:uid="{9E6B5D7F-84A3-4A0D-8A61-8D9638A88725}">
      <text>
        <r>
          <rPr>
            <sz val="12"/>
            <color indexed="81"/>
            <rFont val="Tahoma"/>
            <family val="2"/>
            <charset val="238"/>
          </rPr>
          <t>There is a 1 point difference on the scale between the repurposing candidate and the gold standard therapy</t>
        </r>
      </text>
    </comment>
    <comment ref="O22" authorId="0" shapeId="0" xr:uid="{EBF57E98-3C62-474B-B0EA-4D19736C2183}">
      <text>
        <r>
          <rPr>
            <sz val="12"/>
            <color indexed="81"/>
            <rFont val="Tahoma"/>
            <family val="2"/>
            <charset val="238"/>
          </rPr>
          <t>Limited clarity; some roles are defined, but gaps and overlaps remain, causing potential inefficiencies.</t>
        </r>
      </text>
    </comment>
    <comment ref="U22" authorId="0" shapeId="0" xr:uid="{3C242660-20F3-4E42-9E40-BE899EE320D3}">
      <text>
        <r>
          <rPr>
            <sz val="12"/>
            <color indexed="81"/>
            <rFont val="Tahoma"/>
            <family val="2"/>
            <charset val="238"/>
          </rPr>
          <t>Low revenue potential</t>
        </r>
      </text>
    </comment>
    <comment ref="AA22" authorId="0" shapeId="0" xr:uid="{9BB4F2E0-9253-4D38-9D44-0E72736AF82D}">
      <text>
        <r>
          <rPr>
            <sz val="12"/>
            <color indexed="81"/>
            <rFont val="Tahoma"/>
            <family val="2"/>
            <charset val="238"/>
          </rPr>
          <t>Low reward; limited benefit from the investment, with moderate risk and uncertain value.</t>
        </r>
      </text>
    </comment>
    <comment ref="C23" authorId="0" shapeId="0" xr:uid="{68F94F53-1CFF-4307-83FD-DB12CA5862A3}">
      <text>
        <r>
          <rPr>
            <sz val="12"/>
            <color indexed="81"/>
            <rFont val="Tahoma"/>
            <family val="2"/>
            <charset val="238"/>
          </rPr>
          <t>Moderate legal or ethical challenges that could be managed with adjustments but may cause delays or increased costs.</t>
        </r>
      </text>
    </comment>
    <comment ref="I23" authorId="0" shapeId="0" xr:uid="{5FD652E4-C835-4DCB-A8F1-A4EC6A7B00FA}">
      <text>
        <r>
          <rPr>
            <sz val="12"/>
            <color indexed="81"/>
            <rFont val="Tahoma"/>
            <family val="2"/>
            <charset val="238"/>
          </rPr>
          <t>There is a 2 point difference on the scale between the repurposing candidate and the gold standard therapy</t>
        </r>
      </text>
    </comment>
    <comment ref="O23" authorId="0" shapeId="0" xr:uid="{A1A14A0D-70F3-4278-9BD9-B4886D718F6F}">
      <text>
        <r>
          <rPr>
            <sz val="12"/>
            <color indexed="81"/>
            <rFont val="Tahoma"/>
            <family val="2"/>
            <charset val="238"/>
          </rPr>
          <t>Moderate clarity; most roles and responsibilities are defined, but some areas of ambiguity persist.</t>
        </r>
      </text>
    </comment>
    <comment ref="U23" authorId="0" shapeId="0" xr:uid="{9DF59054-4CD7-470B-8655-8FBE60BCFB75}">
      <text>
        <r>
          <rPr>
            <sz val="12"/>
            <color indexed="81"/>
            <rFont val="Tahoma"/>
            <family val="2"/>
            <charset val="238"/>
          </rPr>
          <t>Moderate revenue potential</t>
        </r>
      </text>
    </comment>
    <comment ref="AA23" authorId="0" shapeId="0" xr:uid="{3F6050C1-AB0B-411D-9BFD-B0092C5170BE}">
      <text>
        <r>
          <rPr>
            <sz val="12"/>
            <color indexed="81"/>
            <rFont val="Tahoma"/>
            <family val="2"/>
            <charset val="238"/>
          </rPr>
          <t>Moderate reward; reasonable benefit from the investment, balancing risk and value.</t>
        </r>
      </text>
    </comment>
    <comment ref="C24" authorId="0" shapeId="0" xr:uid="{0B0D5863-CC96-4E67-9008-BA2786D8351D}">
      <text>
        <r>
          <rPr>
            <sz val="12"/>
            <color indexed="81"/>
            <rFont val="Tahoma"/>
            <family val="2"/>
            <charset val="238"/>
          </rPr>
          <t>Minor legal or ethical considerations that are unlikely to prevent progress but may require some formal review or approval.</t>
        </r>
      </text>
    </comment>
    <comment ref="I24" authorId="0" shapeId="0" xr:uid="{7F494FB1-4A6A-4EF2-8C2B-EF3AB23DE094}">
      <text>
        <r>
          <rPr>
            <sz val="12"/>
            <color indexed="81"/>
            <rFont val="Tahoma"/>
            <family val="2"/>
            <charset val="238"/>
          </rPr>
          <t>There is a 3 point difference on the scale between the repurposing candidate and the gold standard therapy</t>
        </r>
      </text>
    </comment>
    <comment ref="O24" authorId="0" shapeId="0" xr:uid="{28227BC6-32FF-48D6-9F24-C9CB3A012194}">
      <text>
        <r>
          <rPr>
            <sz val="12"/>
            <color indexed="81"/>
            <rFont val="Tahoma"/>
            <family val="2"/>
            <charset val="238"/>
          </rPr>
          <t>High clarity; roles and responsibilities are well-defined and aligned with the project’s goals, with minimal ambiguity.</t>
        </r>
      </text>
    </comment>
    <comment ref="U24" authorId="0" shapeId="0" xr:uid="{B9DD7D6D-2BD2-4783-A8C9-C9D9A3D615A1}">
      <text>
        <r>
          <rPr>
            <sz val="12"/>
            <color indexed="81"/>
            <rFont val="Tahoma"/>
            <family val="2"/>
            <charset val="238"/>
          </rPr>
          <t>High revenue potential</t>
        </r>
      </text>
    </comment>
    <comment ref="AA24" authorId="0" shapeId="0" xr:uid="{BE6698BE-FCE2-46EE-B6D9-24BFAD23A33B}">
      <text>
        <r>
          <rPr>
            <sz val="12"/>
            <color indexed="81"/>
            <rFont val="Tahoma"/>
            <family val="2"/>
            <charset val="238"/>
          </rPr>
          <t>High reward; strong benefit from the investment, with clear upside potential and acceptable risk.</t>
        </r>
      </text>
    </comment>
    <comment ref="C25" authorId="0" shapeId="0" xr:uid="{85AD4160-2105-42FA-B0CB-6EE433AE9BD2}">
      <text>
        <r>
          <rPr>
            <sz val="12"/>
            <color indexed="81"/>
            <rFont val="Tahoma"/>
            <family val="2"/>
            <charset val="238"/>
          </rPr>
          <t>No significant legal or ethical restrictions; clear pathway for development and approval.</t>
        </r>
      </text>
    </comment>
    <comment ref="I25" authorId="0" shapeId="0" xr:uid="{27014506-F151-4DF6-B34A-1B0C18AD991B}">
      <text>
        <r>
          <rPr>
            <sz val="12"/>
            <color indexed="81"/>
            <rFont val="Tahoma"/>
            <family val="2"/>
            <charset val="238"/>
          </rPr>
          <t>There is a 4 point difference on the scale between the repurposing candidate and the gold standard therapy</t>
        </r>
      </text>
    </comment>
    <comment ref="O25" authorId="0" shapeId="0" xr:uid="{AF73AF6B-328E-41C0-B848-A582CB49E3C9}">
      <text>
        <r>
          <rPr>
            <sz val="12"/>
            <color indexed="81"/>
            <rFont val="Tahoma"/>
            <family val="2"/>
            <charset val="238"/>
          </rPr>
          <t>Complete clarity; all roles and responsibilities are clearly defined, with strong alignment and accountability across the team.</t>
        </r>
      </text>
    </comment>
    <comment ref="U25" authorId="0" shapeId="0" xr:uid="{8ACCC8EB-CD77-4C26-892E-ADC2D470E977}">
      <text>
        <r>
          <rPr>
            <sz val="12"/>
            <color indexed="81"/>
            <rFont val="Tahoma"/>
            <family val="2"/>
            <charset val="238"/>
          </rPr>
          <t>Very high revenue potential</t>
        </r>
      </text>
    </comment>
    <comment ref="AA25" authorId="0" shapeId="0" xr:uid="{8EEFC90F-58C2-4A07-BC95-21ADB8403697}">
      <text>
        <r>
          <rPr>
            <sz val="12"/>
            <color indexed="81"/>
            <rFont val="Tahoma"/>
            <family val="2"/>
            <charset val="238"/>
          </rPr>
          <t>Very high reward; exceptional benefit from the investment, with significant upside potential and well-managed risk.</t>
        </r>
      </text>
    </comment>
    <comment ref="I27" authorId="0" shapeId="0" xr:uid="{EB061AD2-C9A7-4104-9174-23758EB0936E}">
      <text>
        <r>
          <rPr>
            <sz val="12"/>
            <color indexed="81"/>
            <rFont val="Tahoma"/>
            <family val="2"/>
            <charset val="238"/>
          </rPr>
          <t>High risk of life-threatening adverse events; significant safety concerns with poor risk-benefit balance.</t>
        </r>
      </text>
    </comment>
    <comment ref="O27" authorId="0" shapeId="0" xr:uid="{263CC774-704C-49E0-9A82-C2B942FC3E0D}">
      <text>
        <r>
          <rPr>
            <sz val="12"/>
            <color indexed="81"/>
            <rFont val="Tahoma"/>
            <family val="2"/>
            <charset val="238"/>
          </rPr>
          <t>Advisory board lacks relevant expertise and engagement; minimal value provided to the project.</t>
        </r>
      </text>
    </comment>
    <comment ref="U27" authorId="0" shapeId="0" xr:uid="{09AA3CA8-75C1-4AB9-A84E-01C02D18B9BA}">
      <text>
        <r>
          <rPr>
            <sz val="12"/>
            <color indexed="81"/>
            <rFont val="Tahoma"/>
            <family val="2"/>
            <charset val="238"/>
          </rPr>
          <t>Extremely high operating cost intensity; customized manufacturing necessary with not economies of scale.</t>
        </r>
      </text>
    </comment>
    <comment ref="AA27" authorId="0" shapeId="0" xr:uid="{8A9F258D-750C-4ECB-8F36-20336094A8CC}">
      <text>
        <r>
          <rPr>
            <sz val="12"/>
            <color indexed="81"/>
            <rFont val="Tahoma"/>
            <family val="2"/>
            <charset val="238"/>
          </rPr>
          <t>Unacceptable co-investors; potential co-investors are misaligned or pose significant strategic risks.</t>
        </r>
      </text>
    </comment>
    <comment ref="I28" authorId="0" shapeId="0" xr:uid="{E25B8B9B-E9F0-489E-9723-1B4331B99812}">
      <text>
        <r>
          <rPr>
            <sz val="12"/>
            <color indexed="81"/>
            <rFont val="Tahoma"/>
            <family val="2"/>
            <charset val="238"/>
          </rPr>
          <t>Existing but rare life-threatening adverse events; overall acceptable safety profile, but with potential for serious complications.</t>
        </r>
      </text>
    </comment>
    <comment ref="O28" authorId="0" shapeId="0" xr:uid="{E148DAB3-715E-405B-9546-66A091FF7CBC}">
      <text>
        <r>
          <rPr>
            <sz val="12"/>
            <color indexed="81"/>
            <rFont val="Tahoma"/>
            <family val="2"/>
            <charset val="238"/>
          </rPr>
          <t>Limited advisory board; some relevant expertise, but limited involvement or strategic guidance.</t>
        </r>
      </text>
    </comment>
    <comment ref="U28" authorId="0" shapeId="0" xr:uid="{E1795494-5E56-420E-9AB8-B7B3B18F33BF}">
      <text>
        <r>
          <rPr>
            <sz val="12"/>
            <color indexed="81"/>
            <rFont val="Tahoma"/>
            <family val="2"/>
            <charset val="238"/>
          </rPr>
          <t>High operating cost intensity; limited room for economies of scale</t>
        </r>
      </text>
    </comment>
    <comment ref="AA28" authorId="0" shapeId="0" xr:uid="{276186B4-B34B-458A-9220-E4438CABB4E8}">
      <text>
        <r>
          <rPr>
            <sz val="12"/>
            <color indexed="81"/>
            <rFont val="Tahoma"/>
            <family val="2"/>
            <charset val="238"/>
          </rPr>
          <t>Low acceptability of co-investors; potential co-investors have limited strategic alignment and may introduce conflicts or risks.</t>
        </r>
      </text>
    </comment>
    <comment ref="I29" authorId="0" shapeId="0" xr:uid="{E2A6E7D4-B01B-46AD-B3D1-FC7C6EBF913A}">
      <text>
        <r>
          <rPr>
            <sz val="12"/>
            <color indexed="81"/>
            <rFont val="Tahoma"/>
            <family val="2"/>
            <charset val="238"/>
          </rPr>
          <t>No life-threatening events, but frequent severe adverse events that significantly impact patient quality of life.</t>
        </r>
      </text>
    </comment>
    <comment ref="O29" authorId="0" shapeId="0" xr:uid="{830C3DF1-1840-4FED-96AB-178EA69C3255}">
      <text>
        <r>
          <rPr>
            <sz val="12"/>
            <color indexed="81"/>
            <rFont val="Tahoma"/>
            <family val="2"/>
            <charset val="238"/>
          </rPr>
          <t>Moderate advisory board; advisory board includes relevant expertise and provides occasional valuable input.</t>
        </r>
      </text>
    </comment>
    <comment ref="U29" authorId="0" shapeId="0" xr:uid="{1E8743E2-E787-4489-9769-4C0ABCD07096}">
      <text>
        <r>
          <rPr>
            <sz val="12"/>
            <color indexed="81"/>
            <rFont val="Tahoma"/>
            <family val="2"/>
            <charset val="238"/>
          </rPr>
          <t>Moderate operating cost intensity; typical industry standards with moderate economies of scale.</t>
        </r>
      </text>
    </comment>
    <comment ref="AA29" authorId="0" shapeId="0" xr:uid="{8F2A83AE-E630-4172-831F-EB1000F5F769}">
      <text>
        <r>
          <rPr>
            <sz val="12"/>
            <color indexed="81"/>
            <rFont val="Tahoma"/>
            <family val="2"/>
            <charset val="238"/>
          </rPr>
          <t>Moderate acceptability of co-investors; potential co-investors are reasonably aligned, but some strategic differences remain.</t>
        </r>
      </text>
    </comment>
    <comment ref="I30" authorId="0" shapeId="0" xr:uid="{CA649F24-8BA2-4C9F-B50A-295F7E8DDE00}">
      <text>
        <r>
          <rPr>
            <sz val="12"/>
            <color indexed="81"/>
            <rFont val="Tahoma"/>
            <family val="2"/>
            <charset val="238"/>
          </rPr>
          <t>Rare severe adverse events; generally well-tolerated with a favorable risk-benefit profile.</t>
        </r>
      </text>
    </comment>
    <comment ref="O30" authorId="0" shapeId="0" xr:uid="{70F407A0-CD5C-4730-891C-BB0D197E253F}">
      <text>
        <r>
          <rPr>
            <sz val="12"/>
            <color indexed="81"/>
            <rFont val="Tahoma"/>
            <family val="2"/>
            <charset val="238"/>
          </rPr>
          <t>Strong advisory board; includes highly relevant expertise and provides consistent, strategic guidance and support.</t>
        </r>
      </text>
    </comment>
    <comment ref="U30" authorId="0" shapeId="0" xr:uid="{B3CA8D93-BC5D-4071-AF64-6A0A1BB4D530}">
      <text>
        <r>
          <rPr>
            <sz val="12"/>
            <color indexed="81"/>
            <rFont val="Tahoma"/>
            <family val="2"/>
            <charset val="238"/>
          </rPr>
          <t>Low operating cost intensity; efficient operations with relatively low costs and high economies of scale.</t>
        </r>
      </text>
    </comment>
    <comment ref="AA30" authorId="0" shapeId="0" xr:uid="{24064081-39A5-4982-8C9A-6EB08966DE95}">
      <text>
        <r>
          <rPr>
            <sz val="12"/>
            <color indexed="81"/>
            <rFont val="Tahoma"/>
            <family val="2"/>
            <charset val="238"/>
          </rPr>
          <t>High acceptability of co-investors; potential co-investors are well-aligned and provide strategic value.</t>
        </r>
      </text>
    </comment>
    <comment ref="I31" authorId="0" shapeId="0" xr:uid="{09D15938-3BDA-4636-BDAF-A5B0DEF8ED0B}">
      <text>
        <r>
          <rPr>
            <sz val="12"/>
            <color indexed="81"/>
            <rFont val="Tahoma"/>
            <family val="2"/>
            <charset val="238"/>
          </rPr>
          <t>Minor side effects; minimal safety concerns with a strong overall safety profile.</t>
        </r>
      </text>
    </comment>
    <comment ref="O31" authorId="0" shapeId="0" xr:uid="{B85CECA0-0DBA-4E8E-9D0D-F46C09657F70}">
      <text>
        <r>
          <rPr>
            <sz val="12"/>
            <color indexed="81"/>
            <rFont val="Tahoma"/>
            <family val="2"/>
            <charset val="238"/>
          </rPr>
          <t>Exceptional advisory board; includes top-tier experts who are highly engaged and provide impactful strategic guidance and industry insights.</t>
        </r>
      </text>
    </comment>
    <comment ref="U31" authorId="0" shapeId="0" xr:uid="{9EB19B75-55AB-4406-BB6E-2FB60D4D685D}">
      <text>
        <r>
          <rPr>
            <sz val="12"/>
            <color indexed="81"/>
            <rFont val="Tahoma"/>
            <family val="2"/>
            <charset val="238"/>
          </rPr>
          <t>Very low operating cost intensity; highly efficient operations with minimal costs and outstanding economies of scale.</t>
        </r>
      </text>
    </comment>
    <comment ref="AA31" authorId="0" shapeId="0" xr:uid="{3A9B44FC-22C9-48AB-A5AB-E9F5AD07AA0A}">
      <text>
        <r>
          <rPr>
            <sz val="12"/>
            <color indexed="81"/>
            <rFont val="Tahoma"/>
            <family val="2"/>
            <charset val="238"/>
          </rPr>
          <t>Very high acceptability of co-investors; potential co-investors are highly aligned and provide significant strategic and operational value.</t>
        </r>
      </text>
    </comment>
    <comment ref="I33" authorId="0" shapeId="0" xr:uid="{B044C298-FCE3-4AF4-81A7-A0DF782848A3}">
      <text>
        <r>
          <rPr>
            <sz val="12"/>
            <color indexed="81"/>
            <rFont val="Tahoma"/>
            <family val="2"/>
            <charset val="238"/>
          </rPr>
          <t>High risk of life-threatening adverse events; significant safety concerns with poor risk-benefit balance.</t>
        </r>
      </text>
    </comment>
    <comment ref="O33" authorId="0" shapeId="0" xr:uid="{A1B9D00F-A7EF-46E2-88D3-87E3B222BEDD}">
      <text>
        <r>
          <rPr>
            <sz val="12"/>
            <color indexed="81"/>
            <rFont val="Tahoma"/>
            <family val="2"/>
            <charset val="238"/>
          </rPr>
          <t>No meaningful commitment from industrial partners; minimal or no engagement.</t>
        </r>
      </text>
    </comment>
    <comment ref="U33" authorId="0" shapeId="0" xr:uid="{DBBFCD99-1358-43BE-AE5D-D842E0189D6F}">
      <text>
        <r>
          <rPr>
            <sz val="12"/>
            <color indexed="81"/>
            <rFont val="Tahoma"/>
            <family val="2"/>
            <charset val="238"/>
          </rPr>
          <t>Very low profitability potential</t>
        </r>
      </text>
    </comment>
    <comment ref="AA33" authorId="0" shapeId="0" xr:uid="{50A06353-1214-43D6-8B3D-8D18281896CD}">
      <text>
        <r>
          <rPr>
            <sz val="12"/>
            <color indexed="81"/>
            <rFont val="Tahoma"/>
            <family val="2"/>
            <charset val="238"/>
          </rPr>
          <t>Potential negative change in ownership and control due to the additional funding rounds.</t>
        </r>
      </text>
    </comment>
    <comment ref="I34" authorId="0" shapeId="0" xr:uid="{484868BA-28C8-4FD9-9634-3A47D3E5B0E7}">
      <text>
        <r>
          <rPr>
            <sz val="12"/>
            <color indexed="81"/>
            <rFont val="Tahoma"/>
            <family val="2"/>
            <charset val="238"/>
          </rPr>
          <t>Existing but rare life-threatening adverse events; overall acceptable safety profile, but with potential for serious complications.</t>
        </r>
      </text>
    </comment>
    <comment ref="O34" authorId="0" shapeId="0" xr:uid="{52D07C52-D161-4753-8A25-C3CC180C7CC0}">
      <text>
        <r>
          <rPr>
            <sz val="12"/>
            <color indexed="81"/>
            <rFont val="Tahoma"/>
            <family val="2"/>
            <charset val="238"/>
          </rPr>
          <t>Limited commitment; some interest or informal support from industrial partners, but no formal agreements.</t>
        </r>
      </text>
    </comment>
    <comment ref="U34" authorId="0" shapeId="0" xr:uid="{BD63C207-4EAF-480B-9520-7195978C74A4}">
      <text>
        <r>
          <rPr>
            <sz val="12"/>
            <color indexed="81"/>
            <rFont val="Tahoma"/>
            <family val="2"/>
            <charset val="238"/>
          </rPr>
          <t>Low profitability potential</t>
        </r>
      </text>
    </comment>
    <comment ref="AA34" authorId="0" shapeId="0" xr:uid="{159B6081-F09D-492D-B308-386F64BB1075}">
      <text>
        <r>
          <rPr>
            <sz val="12"/>
            <color indexed="81"/>
            <rFont val="Tahoma"/>
            <family val="2"/>
            <charset val="238"/>
          </rPr>
          <t>Very high expected dilution; significant loss of ownership and control anticipated due to multiple funding rounds.</t>
        </r>
      </text>
    </comment>
    <comment ref="I35" authorId="0" shapeId="0" xr:uid="{06EEC66E-F1AD-4C93-A011-5A486304671A}">
      <text>
        <r>
          <rPr>
            <sz val="12"/>
            <color indexed="81"/>
            <rFont val="Tahoma"/>
            <family val="2"/>
            <charset val="238"/>
          </rPr>
          <t>No life-threatening events, but frequent severe adverse events that significantly impact patient quality of life.</t>
        </r>
      </text>
    </comment>
    <comment ref="O35" authorId="0" shapeId="0" xr:uid="{6CC9815E-C5BE-47B8-AAAF-813B4F9D4DB0}">
      <text>
        <r>
          <rPr>
            <sz val="12"/>
            <color indexed="81"/>
            <rFont val="Tahoma"/>
            <family val="2"/>
            <charset val="238"/>
          </rPr>
          <t>Moderate commitment; industrial partners are engaged and provide some resources or strategic input, but no strong long-term commitment.</t>
        </r>
      </text>
    </comment>
    <comment ref="U35" authorId="0" shapeId="0" xr:uid="{1F36175E-5717-4753-965D-51D5F858E362}">
      <text>
        <r>
          <rPr>
            <sz val="12"/>
            <color indexed="81"/>
            <rFont val="Tahoma"/>
            <family val="2"/>
            <charset val="238"/>
          </rPr>
          <t>Moderate profitability potential</t>
        </r>
      </text>
    </comment>
    <comment ref="AA35" authorId="0" shapeId="0" xr:uid="{11B465F6-80A6-4080-B2DA-281894ABACE4}">
      <text>
        <r>
          <rPr>
            <sz val="12"/>
            <color indexed="81"/>
            <rFont val="Tahoma"/>
            <family val="2"/>
            <charset val="238"/>
          </rPr>
          <t>High expected dilution; substantial loss of ownership over time, with multiple funding rounds expected.</t>
        </r>
      </text>
    </comment>
    <comment ref="I36" authorId="0" shapeId="0" xr:uid="{9805B127-4530-4120-8CE5-6F1ABE49F2CA}">
      <text>
        <r>
          <rPr>
            <sz val="12"/>
            <color indexed="81"/>
            <rFont val="Tahoma"/>
            <family val="2"/>
            <charset val="238"/>
          </rPr>
          <t>Rare severe adverse events; generally well-tolerated with a favorable risk-benefit profile.</t>
        </r>
      </text>
    </comment>
    <comment ref="O36" authorId="0" shapeId="0" xr:uid="{64BF9FCC-4E26-4E40-B169-C2ECDCD56EE1}">
      <text>
        <r>
          <rPr>
            <sz val="12"/>
            <color indexed="81"/>
            <rFont val="Tahoma"/>
            <family val="2"/>
            <charset val="238"/>
          </rPr>
          <t>Strong commitment; industrial partners are actively involved, providing resources, strategic guidance, and clear long-term support.</t>
        </r>
      </text>
    </comment>
    <comment ref="U36" authorId="0" shapeId="0" xr:uid="{32E4F5BA-3E31-41C7-B3CA-53704F85C0FB}">
      <text>
        <r>
          <rPr>
            <sz val="12"/>
            <color indexed="81"/>
            <rFont val="Tahoma"/>
            <family val="2"/>
            <charset val="238"/>
          </rPr>
          <t>High profitability potential</t>
        </r>
      </text>
    </comment>
    <comment ref="AA36" authorId="0" shapeId="0" xr:uid="{D07ADE24-3ABF-4945-B7D3-38D6FE6CB3DC}">
      <text>
        <r>
          <rPr>
            <sz val="12"/>
            <color indexed="81"/>
            <rFont val="Tahoma"/>
            <family val="2"/>
            <charset val="238"/>
          </rPr>
          <t>Moderate expected dilution; reasonable loss of ownership anticipated, but control can likely be maintained.</t>
        </r>
      </text>
    </comment>
    <comment ref="I37" authorId="0" shapeId="0" xr:uid="{7A906875-5FDD-429D-9332-ABDB98F38DE2}">
      <text>
        <r>
          <rPr>
            <sz val="12"/>
            <color indexed="81"/>
            <rFont val="Tahoma"/>
            <family val="2"/>
            <charset val="238"/>
          </rPr>
          <t>Minor side effects; minimal safety concerns with a strong overall safety profile.</t>
        </r>
      </text>
    </comment>
    <comment ref="O37" authorId="0" shapeId="0" xr:uid="{CB6FC761-8D54-4270-8358-31AA5A029BF3}">
      <text>
        <r>
          <rPr>
            <sz val="12"/>
            <color indexed="81"/>
            <rFont val="Tahoma"/>
            <family val="2"/>
            <charset val="238"/>
          </rPr>
          <t>Exceptional commitment; industrial partners are deeply integrated into the project, with formal agreements, significant resource allocation, and strategic alignment.</t>
        </r>
      </text>
    </comment>
    <comment ref="U37" authorId="0" shapeId="0" xr:uid="{F9FBE5C8-5793-461C-9B8D-0FEC151D3298}">
      <text>
        <r>
          <rPr>
            <sz val="12"/>
            <color indexed="81"/>
            <rFont val="Tahoma"/>
            <family val="2"/>
            <charset val="238"/>
          </rPr>
          <t>Very high profitability potential</t>
        </r>
      </text>
    </comment>
    <comment ref="AA37" authorId="0" shapeId="0" xr:uid="{EF49F8EF-267F-47F4-9702-114E5CBC8060}">
      <text>
        <r>
          <rPr>
            <sz val="12"/>
            <color indexed="81"/>
            <rFont val="Tahoma"/>
            <family val="2"/>
            <charset val="238"/>
          </rPr>
          <t>Low expected dilution; minimal loss of ownership expected, with strategic financing minimizing impact on control.</t>
        </r>
      </text>
    </comment>
    <comment ref="I39" authorId="0" shapeId="0" xr:uid="{AF79F46E-C11C-4B97-9AD6-97D2CB96A118}">
      <text>
        <r>
          <rPr>
            <sz val="12"/>
            <color indexed="81"/>
            <rFont val="Tahoma"/>
            <family val="2"/>
            <charset val="238"/>
          </rPr>
          <t>There is a 0 point difference on the scale between the repurposing candidate and the gold standard therapy</t>
        </r>
      </text>
    </comment>
    <comment ref="O39" authorId="0" shapeId="0" xr:uid="{1BEA0863-163D-4F69-9AB1-EB7295E0197C}">
      <text>
        <r>
          <rPr>
            <sz val="12"/>
            <color indexed="81"/>
            <rFont val="Tahoma"/>
            <family val="2"/>
            <charset val="238"/>
          </rPr>
          <t>Patients or their representatives are not involved in the project design or decision-making process.</t>
        </r>
      </text>
    </comment>
    <comment ref="U39" authorId="0" shapeId="0" xr:uid="{D903975A-CEC1-47C5-B4FA-D689F95EABBF}">
      <text>
        <r>
          <rPr>
            <sz val="12"/>
            <color indexed="81"/>
            <rFont val="Tahoma"/>
            <family val="2"/>
            <charset val="238"/>
          </rPr>
          <t>Very low return; negative or minimal expected net present value (eNPV) and internal rate of return (eIRR).</t>
        </r>
      </text>
    </comment>
    <comment ref="AA39" authorId="0" shapeId="0" xr:uid="{86AA3AC8-C337-485B-AFDF-58B6BF1F402E}">
      <text>
        <r>
          <rPr>
            <sz val="12"/>
            <color indexed="81"/>
            <rFont val="Tahoma"/>
            <family val="2"/>
            <charset val="238"/>
          </rPr>
          <t>Clarity and feasibility of securing funding.</t>
        </r>
      </text>
    </comment>
    <comment ref="I40" authorId="0" shapeId="0" xr:uid="{62E0218D-3551-4FF9-9D91-01D0A0A4E90D}">
      <text>
        <r>
          <rPr>
            <sz val="12"/>
            <color indexed="81"/>
            <rFont val="Tahoma"/>
            <family val="2"/>
            <charset val="238"/>
          </rPr>
          <t>There is a 1 point difference on the scale between the repurposing candidate and the gold standard therapy</t>
        </r>
      </text>
    </comment>
    <comment ref="O40" authorId="0" shapeId="0" xr:uid="{D1F8D0F8-E2F1-47A4-BD58-E19257FEFBEF}">
      <text>
        <r>
          <rPr>
            <sz val="12"/>
            <color indexed="81"/>
            <rFont val="Tahoma"/>
            <family val="2"/>
            <charset val="238"/>
          </rPr>
          <t>Patients or their representatives are consulted occasionally, but their input has minimal influence on the project.</t>
        </r>
      </text>
    </comment>
    <comment ref="U40" authorId="0" shapeId="0" xr:uid="{4F4132E1-28AE-4BE3-98FF-5064324FCD10}">
      <text>
        <r>
          <rPr>
            <sz val="12"/>
            <color indexed="81"/>
            <rFont val="Tahoma"/>
            <family val="2"/>
            <charset val="238"/>
          </rPr>
          <t>Low return; low but positive eNPV and eIRR, with limited financial attractiveness.</t>
        </r>
      </text>
    </comment>
    <comment ref="AA40" authorId="0" shapeId="0" xr:uid="{3C5B1567-5679-4066-81EE-5D4B91DC6FDC}">
      <text>
        <r>
          <rPr>
            <sz val="12"/>
            <color indexed="81"/>
            <rFont val="Tahoma"/>
            <family val="2"/>
            <charset val="238"/>
          </rPr>
          <t>No viable financing plan; unclear or unrealistic strategy for securing necessary funds.</t>
        </r>
      </text>
    </comment>
    <comment ref="I41" authorId="0" shapeId="0" xr:uid="{2BED94C4-2DE6-484C-A3B4-A87688389ACD}">
      <text>
        <r>
          <rPr>
            <sz val="12"/>
            <color indexed="81"/>
            <rFont val="Tahoma"/>
            <family val="2"/>
            <charset val="238"/>
          </rPr>
          <t>There is a 2 point difference on the scale between the repurposing candidate and the gold standard therapy</t>
        </r>
      </text>
    </comment>
    <comment ref="O41" authorId="0" shapeId="0" xr:uid="{34ABCC6C-74B5-4639-A67D-801DEAAD70CB}">
      <text>
        <r>
          <rPr>
            <sz val="12"/>
            <color indexed="81"/>
            <rFont val="Tahoma"/>
            <family val="2"/>
            <charset val="238"/>
          </rPr>
          <t>Patients or their representatives are involved in some aspects of the project, with their input considered in decision-making.</t>
        </r>
      </text>
    </comment>
    <comment ref="U41" authorId="0" shapeId="0" xr:uid="{BAF2D9C8-3E07-4A2D-8CF8-B0CC01028E13}">
      <text>
        <r>
          <rPr>
            <sz val="12"/>
            <color indexed="81"/>
            <rFont val="Tahoma"/>
            <family val="2"/>
            <charset val="238"/>
          </rPr>
          <t>Slightly positive net present value</t>
        </r>
      </text>
    </comment>
    <comment ref="AA41" authorId="0" shapeId="0" xr:uid="{33DF61ED-FE34-4648-8E02-CC88CE000A90}">
      <text>
        <r>
          <rPr>
            <sz val="12"/>
            <color indexed="81"/>
            <rFont val="Tahoma"/>
            <family val="2"/>
            <charset val="238"/>
          </rPr>
          <t>Weak financing plan; financing strategy is partially defined but has significant gaps or unrealistic assumptions.</t>
        </r>
      </text>
    </comment>
    <comment ref="I42" authorId="0" shapeId="0" xr:uid="{52BCC244-E9A6-4D5E-8352-DF17CD67730E}">
      <text>
        <r>
          <rPr>
            <sz val="12"/>
            <color indexed="81"/>
            <rFont val="Tahoma"/>
            <family val="2"/>
            <charset val="238"/>
          </rPr>
          <t>There is a 3 point difference on the scale between the repurposing candidate and the gold standard therapy</t>
        </r>
      </text>
    </comment>
    <comment ref="O42" authorId="0" shapeId="0" xr:uid="{0C40D33A-A218-45E8-8F17-F06F1184D539}">
      <text>
        <r>
          <rPr>
            <sz val="12"/>
            <color indexed="81"/>
            <rFont val="Tahoma"/>
            <family val="2"/>
            <charset val="238"/>
          </rPr>
          <t>Patients or their representatives are actively involved in project design and decision-making, with clear mechanisms to incorporate their feedback.</t>
        </r>
      </text>
    </comment>
    <comment ref="U42" authorId="0" shapeId="0" xr:uid="{90F6E6DD-01E0-4CEE-B675-6A556DC23F53}">
      <text>
        <r>
          <rPr>
            <sz val="12"/>
            <color indexed="81"/>
            <rFont val="Tahoma"/>
            <family val="2"/>
            <charset val="238"/>
          </rPr>
          <t>High return; strong eNPV and eIRR, with clear financial benefits and solid return potential.</t>
        </r>
      </text>
    </comment>
    <comment ref="AA42" authorId="0" shapeId="0" xr:uid="{A04E27AF-F677-4C43-829E-7E47A6A092DD}">
      <text>
        <r>
          <rPr>
            <sz val="12"/>
            <color indexed="81"/>
            <rFont val="Tahoma"/>
            <family val="2"/>
            <charset val="238"/>
          </rPr>
          <t>Moderate financing plan; financing strategy is reasonably defined, but some uncertainties or dependencies remain.</t>
        </r>
      </text>
    </comment>
    <comment ref="I43" authorId="0" shapeId="0" xr:uid="{9176FD1E-068F-4AE1-A803-F7577B158BE6}">
      <text>
        <r>
          <rPr>
            <sz val="12"/>
            <color indexed="81"/>
            <rFont val="Tahoma"/>
            <family val="2"/>
            <charset val="238"/>
          </rPr>
          <t>There is a 4 point difference on the scale between the repurposing candidate and the gold standard therapy</t>
        </r>
      </text>
    </comment>
    <comment ref="O43" authorId="0" shapeId="0" xr:uid="{128F2DAC-ECA1-4570-9B61-75B733C32AE6}">
      <text>
        <r>
          <rPr>
            <sz val="12"/>
            <color indexed="81"/>
            <rFont val="Tahoma"/>
            <family val="2"/>
            <charset val="238"/>
          </rPr>
          <t>Patients or their representatives are integral to the project, with their input driving key decisions and continuous feedback loops established.</t>
        </r>
      </text>
    </comment>
    <comment ref="U43" authorId="0" shapeId="0" xr:uid="{26A2B428-8728-47BE-AED1-89EDD07443C5}">
      <text>
        <r>
          <rPr>
            <sz val="12"/>
            <color indexed="81"/>
            <rFont val="Tahoma"/>
            <family val="2"/>
            <charset val="238"/>
          </rPr>
          <t>Very high return; exceptional eNPV and eIRR, with significant financial upside and strong return potential.</t>
        </r>
      </text>
    </comment>
    <comment ref="AA43" authorId="0" shapeId="0" xr:uid="{A559D077-05C8-4189-A396-DC90F6249E47}">
      <text>
        <r>
          <rPr>
            <sz val="12"/>
            <color indexed="81"/>
            <rFont val="Tahoma"/>
            <family val="2"/>
            <charset val="238"/>
          </rPr>
          <t>Strong financing plan; clear and well-structured strategy for securing funds, with identified sources and manageable risks.</t>
        </r>
      </text>
    </comment>
    <comment ref="I45" authorId="0" shapeId="0" xr:uid="{911BF733-4C98-455F-88D5-3DEF4E066F58}">
      <text>
        <r>
          <rPr>
            <sz val="12"/>
            <color indexed="81"/>
            <rFont val="Tahoma"/>
            <family val="2"/>
            <charset val="238"/>
          </rPr>
          <t>No evidence; only assumption-based information without scientific backing.</t>
        </r>
      </text>
    </comment>
    <comment ref="O45" authorId="0" shapeId="0" xr:uid="{E97402A9-EC06-43D6-9654-B1BDC7330FBE}">
      <text>
        <r>
          <rPr>
            <sz val="12"/>
            <color indexed="81"/>
            <rFont val="Tahoma"/>
            <family val="2"/>
            <charset val="238"/>
          </rPr>
          <t>Extremely high development intensity; significant preclinical and clinical work required, with high technical and regulatory complexity.</t>
        </r>
      </text>
    </comment>
    <comment ref="U45" authorId="0" shapeId="0" xr:uid="{B01D399C-D84B-4D39-B15A-634BBF593D17}">
      <text>
        <r>
          <rPr>
            <sz val="12"/>
            <color indexed="81"/>
            <rFont val="Tahoma"/>
            <family val="2"/>
            <charset val="238"/>
          </rPr>
          <t>Not commercially feasible; no plans to deliver patient impact and low chance of getting access to existing commercial infrastructure.</t>
        </r>
      </text>
    </comment>
    <comment ref="I46" authorId="0" shapeId="0" xr:uid="{13064E35-E5E4-4858-951A-29AB1E46E53D}">
      <text>
        <r>
          <rPr>
            <sz val="12"/>
            <color indexed="81"/>
            <rFont val="Tahoma"/>
            <family val="2"/>
            <charset val="238"/>
          </rPr>
          <t>Non-validated anecdotal evidence; isolated case reports or expert opinion without systematic evaluation.</t>
        </r>
      </text>
    </comment>
    <comment ref="O46" authorId="0" shapeId="0" xr:uid="{05A99015-F095-451C-9629-AC8456946543}">
      <text>
        <r>
          <rPr>
            <sz val="12"/>
            <color indexed="81"/>
            <rFont val="Tahoma"/>
            <family val="2"/>
            <charset val="238"/>
          </rPr>
          <t xml:space="preserve">High development intensity; substantial preclinical and clinical work needed, with moderate to high technical and regulatory challenges.
</t>
        </r>
      </text>
    </comment>
    <comment ref="U46" authorId="0" shapeId="0" xr:uid="{7FC47FB4-E413-4214-A934-DCF2DB5A4E26}">
      <text>
        <r>
          <rPr>
            <sz val="12"/>
            <color indexed="81"/>
            <rFont val="Tahoma"/>
            <family val="2"/>
            <charset val="238"/>
          </rPr>
          <t>Low commercial feasibility; significant challenges to deliver patient impact and build up commercial infrastructure.</t>
        </r>
      </text>
    </comment>
    <comment ref="I47" authorId="0" shapeId="0" xr:uid="{F621FB02-41A5-46D6-83BE-FF647005F0FF}">
      <text>
        <r>
          <rPr>
            <sz val="12"/>
            <color indexed="81"/>
            <rFont val="Tahoma"/>
            <family val="2"/>
            <charset val="238"/>
          </rPr>
          <t>Scientifically acceptable but limited evidence; small sample size or non-generalizable findings from early-phase trials or observational studies.</t>
        </r>
      </text>
    </comment>
    <comment ref="O47" authorId="0" shapeId="0" xr:uid="{C979E812-3458-4065-B071-FA27FD12EA7E}">
      <text>
        <r>
          <rPr>
            <sz val="12"/>
            <color indexed="81"/>
            <rFont val="Tahoma"/>
            <family val="2"/>
            <charset val="238"/>
          </rPr>
          <t>Moderate development intensity; a reasonable amount of development work needed, with manageable technical and regulatory hurdles.</t>
        </r>
      </text>
    </comment>
    <comment ref="U47" authorId="0" shapeId="0" xr:uid="{608A5E42-1098-4539-844A-B61A296DD882}">
      <text>
        <r>
          <rPr>
            <sz val="12"/>
            <color indexed="81"/>
            <rFont val="Tahoma"/>
            <family val="2"/>
            <charset val="238"/>
          </rPr>
          <t>Moderate commercial feasibility; reasonable plan to deliver patient impact and limited challenges to commercial infrastructure.</t>
        </r>
      </text>
    </comment>
    <comment ref="I48" authorId="0" shapeId="0" xr:uid="{27027757-EA09-4D11-A97F-DB947A852F30}">
      <text>
        <r>
          <rPr>
            <sz val="12"/>
            <color indexed="81"/>
            <rFont val="Tahoma"/>
            <family val="2"/>
            <charset val="238"/>
          </rPr>
          <t>Good quality clinical or real-world evidence; consistent and reproducible results from well-designed studies or real-world data.</t>
        </r>
      </text>
    </comment>
    <comment ref="O48" authorId="0" shapeId="0" xr:uid="{BBB089D6-6F83-4EF4-831D-08BC1131DE8C}">
      <text>
        <r>
          <rPr>
            <sz val="12"/>
            <color indexed="81"/>
            <rFont val="Tahoma"/>
            <family val="2"/>
            <charset val="238"/>
          </rPr>
          <t>Low development intensity; minimal development work required, with few technical or regulatory challenges.</t>
        </r>
      </text>
    </comment>
    <comment ref="U48" authorId="0" shapeId="0" xr:uid="{407423F8-0623-4809-8F37-A79EE4559EB3}">
      <text>
        <r>
          <rPr>
            <sz val="12"/>
            <color indexed="81"/>
            <rFont val="Tahoma"/>
            <family val="2"/>
            <charset val="238"/>
          </rPr>
          <t>High commercial feasibility; clear plan to deliver patient impact and clear path to commercial infrastructure.</t>
        </r>
      </text>
    </comment>
    <comment ref="I49" authorId="0" shapeId="0" xr:uid="{292B28C6-FCD3-4A2A-B069-E899D89F419E}">
      <text>
        <r>
          <rPr>
            <sz val="12"/>
            <color indexed="81"/>
            <rFont val="Tahoma"/>
            <family val="2"/>
            <charset val="238"/>
          </rPr>
          <t>High-quality RCT or widely generalizable real-world evidence; strong, conclusive findings from large, well-controlled trials or broad real-world studies.</t>
        </r>
      </text>
    </comment>
    <comment ref="O49" authorId="0" shapeId="0" xr:uid="{0212322E-2916-4695-92FA-AD3B8338BD4D}">
      <text>
        <r>
          <rPr>
            <sz val="12"/>
            <color indexed="81"/>
            <rFont val="Tahoma"/>
            <family val="2"/>
            <charset val="238"/>
          </rPr>
          <t>Very low development intensity; development is nearly complete or limited to minor refinements and regulatory adjustments.</t>
        </r>
      </text>
    </comment>
    <comment ref="U49" authorId="0" shapeId="0" xr:uid="{2887CD69-9CC4-4F06-A699-78D4B891EBB2}">
      <text>
        <r>
          <rPr>
            <sz val="12"/>
            <color indexed="81"/>
            <rFont val="Tahoma"/>
            <family val="2"/>
            <charset val="238"/>
          </rPr>
          <t>Very high commercial feasibility; outstanding plan to deliver patient impact and established access to a strong launch and commercial infrastructure.</t>
        </r>
      </text>
    </comment>
    <comment ref="I51" authorId="0" shapeId="0" xr:uid="{8789D30B-4977-49DD-8B4C-206E13F07242}">
      <text>
        <r>
          <rPr>
            <sz val="12"/>
            <color indexed="81"/>
            <rFont val="Tahoma"/>
            <family val="2"/>
            <charset val="238"/>
          </rPr>
          <t>Low burden of disease; minimal impact on patient quality of life, low morbidity and mortality.</t>
        </r>
      </text>
    </comment>
    <comment ref="O51" authorId="0" shapeId="0" xr:uid="{018D1BEB-3F9D-4798-B620-2B5FA93A8B21}">
      <text>
        <r>
          <rPr>
            <sz val="12"/>
            <color indexed="81"/>
            <rFont val="Tahoma"/>
            <family val="2"/>
            <charset val="238"/>
          </rPr>
          <t>Not feasible; project plan is unrealistic, poorly structured, and unlikely to succeed.</t>
        </r>
      </text>
    </comment>
    <comment ref="U51" authorId="0" shapeId="0" xr:uid="{48CFB764-563C-4A55-9009-FB6761DA16F1}">
      <text>
        <r>
          <rPr>
            <sz val="12"/>
            <color indexed="81"/>
            <rFont val="Tahoma"/>
            <family val="2"/>
            <charset val="238"/>
          </rPr>
          <t>Highly competitive landscape; many strong and advanced competitors are present.</t>
        </r>
      </text>
    </comment>
    <comment ref="I52" authorId="0" shapeId="0" xr:uid="{4B5CC626-3EAD-4B08-ADBF-65701957CE86}">
      <text>
        <r>
          <rPr>
            <sz val="12"/>
            <color indexed="81"/>
            <rFont val="Tahoma"/>
            <family val="2"/>
            <charset val="238"/>
          </rPr>
          <t>Moderate burden of disease; some impact on quality of life, but not life-threatening and manageable in daily life.</t>
        </r>
      </text>
    </comment>
    <comment ref="O52" authorId="0" shapeId="0" xr:uid="{37D04EDD-C893-4E9C-9972-95F4D8070F9A}">
      <text>
        <r>
          <rPr>
            <sz val="12"/>
            <color indexed="81"/>
            <rFont val="Tahoma"/>
            <family val="2"/>
            <charset val="238"/>
          </rPr>
          <t xml:space="preserve">Low feasibility; project plan has significant gaps or weaknesses, with unclear steps and high risk of failure.
</t>
        </r>
      </text>
    </comment>
    <comment ref="U52" authorId="0" shapeId="0" xr:uid="{19644068-1702-4C73-BF68-ADF3B8E8A69A}">
      <text>
        <r>
          <rPr>
            <sz val="12"/>
            <color indexed="81"/>
            <rFont val="Tahoma"/>
            <family val="2"/>
            <charset val="238"/>
          </rPr>
          <t>Strong competition; several competitors with similar stage of development exist.</t>
        </r>
      </text>
    </comment>
    <comment ref="I53" authorId="0" shapeId="0" xr:uid="{EBA4CA0A-A42C-461F-B164-47646A059E21}">
      <text>
        <r>
          <rPr>
            <sz val="12"/>
            <color indexed="81"/>
            <rFont val="Tahoma"/>
            <family val="2"/>
            <charset val="238"/>
          </rPr>
          <t>Significant burden of disease; clear impact on quality of life and daily functioning, with moderate morbidity or long-term health consequences.</t>
        </r>
      </text>
    </comment>
    <comment ref="O53" authorId="0" shapeId="0" xr:uid="{33B33133-192C-4912-B728-6787E225049A}">
      <text>
        <r>
          <rPr>
            <sz val="12"/>
            <color indexed="81"/>
            <rFont val="Tahoma"/>
            <family val="2"/>
            <charset val="238"/>
          </rPr>
          <t>Moderate feasibility; project plan is reasonably structured but includes some uncertainties or potential execution risks.</t>
        </r>
      </text>
    </comment>
    <comment ref="U53" authorId="0" shapeId="0" xr:uid="{E2F131F8-26DB-40BE-B145-BCFE7FE76134}">
      <text>
        <r>
          <rPr>
            <sz val="12"/>
            <color indexed="81"/>
            <rFont val="Tahoma"/>
            <family val="2"/>
            <charset val="238"/>
          </rPr>
          <t>Moderate competition; some competitors with similar stages of the development.</t>
        </r>
      </text>
    </comment>
    <comment ref="I54" authorId="0" shapeId="0" xr:uid="{808C5138-A8F5-4417-909B-35A8F7D5398F}">
      <text>
        <r>
          <rPr>
            <sz val="12"/>
            <color indexed="81"/>
            <rFont val="Tahoma"/>
            <family val="2"/>
            <charset val="238"/>
          </rPr>
          <t>Life-threatening but slowly progressing, well-manageable disease.</t>
        </r>
      </text>
    </comment>
    <comment ref="O54" authorId="0" shapeId="0" xr:uid="{75C5E181-D033-4E5F-A8F3-BF81BF04E35A}">
      <text>
        <r>
          <rPr>
            <sz val="12"/>
            <color indexed="81"/>
            <rFont val="Tahoma"/>
            <family val="2"/>
            <charset val="238"/>
          </rPr>
          <t>High feasibility; project plan is well-structured, with clear steps and manageable risks.</t>
        </r>
      </text>
    </comment>
    <comment ref="U54" authorId="0" shapeId="0" xr:uid="{7A950AB6-C05D-4BA1-A9F8-EA61A7EC5EA2}">
      <text>
        <r>
          <rPr>
            <sz val="12"/>
            <color indexed="81"/>
            <rFont val="Tahoma"/>
            <family val="2"/>
            <charset val="238"/>
          </rPr>
          <t xml:space="preserve">Limited competition; few and / or less developed competitors. </t>
        </r>
      </text>
    </comment>
    <comment ref="I55" authorId="0" shapeId="0" xr:uid="{75600CC2-53B9-4874-81B2-CEDB0488FEE8}">
      <text>
        <r>
          <rPr>
            <sz val="12"/>
            <color indexed="81"/>
            <rFont val="Tahoma"/>
            <family val="2"/>
            <charset val="238"/>
          </rPr>
          <t>Very high burden of disease; severe or life-threatening condition, with profound impact on patients.</t>
        </r>
      </text>
    </comment>
    <comment ref="O55" authorId="0" shapeId="0" xr:uid="{CEF46917-95A9-4287-81AA-CF7C09F9B03E}">
      <text>
        <r>
          <rPr>
            <sz val="12"/>
            <color indexed="81"/>
            <rFont val="Tahoma"/>
            <family val="2"/>
            <charset val="238"/>
          </rPr>
          <t>Very high feasibility; project plan is highly detailed, realistic, and well-supported by resources and expertise, with minimal risk of failure.</t>
        </r>
      </text>
    </comment>
    <comment ref="U55" authorId="0" shapeId="0" xr:uid="{DE4A17B0-9A62-432E-B9E2-5454B3B6AF4D}">
      <text>
        <r>
          <rPr>
            <sz val="12"/>
            <color indexed="81"/>
            <rFont val="Tahoma"/>
            <family val="2"/>
            <charset val="238"/>
          </rPr>
          <t>No or minimal competition; unique market position with significant first-mover opportunity or competitive advantage.</t>
        </r>
      </text>
    </comment>
    <comment ref="I57" authorId="0" shapeId="0" xr:uid="{F8992A2D-7F5A-4CA4-A8F8-E114B16B338F}">
      <text>
        <r>
          <rPr>
            <sz val="12"/>
            <color indexed="81"/>
            <rFont val="Tahoma"/>
            <family val="2"/>
            <charset val="238"/>
          </rPr>
          <t>Very high burden of care; intensive and complex care needed (e.g., hospitalization, invasive procedures, or constant monitoring), severely limiting the patient’s independence.</t>
        </r>
      </text>
    </comment>
    <comment ref="O57" authorId="0" shapeId="0" xr:uid="{FE78050E-015B-4680-9829-7E77F085ADBF}">
      <text>
        <r>
          <rPr>
            <sz val="12"/>
            <color indexed="81"/>
            <rFont val="Tahoma"/>
            <family val="2"/>
            <charset val="238"/>
          </rPr>
          <t>No risk management plan; risks are not identified or addressed.</t>
        </r>
      </text>
    </comment>
    <comment ref="I58" authorId="0" shapeId="0" xr:uid="{C2903A28-8AFB-47DE-8B55-5B1C9D94D99E}">
      <text>
        <r>
          <rPr>
            <sz val="12"/>
            <color indexed="81"/>
            <rFont val="Tahoma"/>
            <family val="2"/>
            <charset val="238"/>
          </rPr>
          <t>High burden of care; frequent medical interventions or monitoring required, with a significant impact on daily functioning and quality of life.</t>
        </r>
      </text>
    </comment>
    <comment ref="O58" authorId="0" shapeId="0" xr:uid="{3916EC7E-D493-44DF-973E-C75B60D93124}">
      <text>
        <r>
          <rPr>
            <sz val="12"/>
            <color indexed="81"/>
            <rFont val="Tahoma"/>
            <family val="2"/>
            <charset val="238"/>
          </rPr>
          <t>Inadequate risk management plan; some risks are identified, but mitigation strategies are unclear or insufficient.</t>
        </r>
      </text>
    </comment>
    <comment ref="I59" authorId="0" shapeId="0" xr:uid="{0E8F8596-92D6-41CE-9B12-8E3F0D416BD4}">
      <text>
        <r>
          <rPr>
            <sz val="12"/>
            <color indexed="81"/>
            <rFont val="Tahoma"/>
            <family val="2"/>
            <charset val="238"/>
          </rPr>
          <t>Moderate burden of care; regular medical appointments, monitoring, or medication adjustments required; moderate impact on daily activities.</t>
        </r>
      </text>
    </comment>
    <comment ref="O59" authorId="0" shapeId="0" xr:uid="{B6885600-BFBA-41C4-9374-5CDDD9DF9D8D}">
      <text>
        <r>
          <rPr>
            <sz val="12"/>
            <color indexed="81"/>
            <rFont val="Tahoma"/>
            <family val="2"/>
            <charset val="238"/>
          </rPr>
          <t>Moderate risk management plan; most key risks are identified, with reasonable mitigation strategies in place, but some gaps remain.</t>
        </r>
      </text>
    </comment>
    <comment ref="I60" authorId="0" shapeId="0" xr:uid="{8CCA62E4-1729-4489-A613-63C46AAA0824}">
      <text>
        <r>
          <rPr>
            <sz val="12"/>
            <color indexed="81"/>
            <rFont val="Tahoma"/>
            <family val="2"/>
            <charset val="238"/>
          </rPr>
          <t>Low burden of care; manageable effort required (e.g., occasional monitoring or mild side effects) but does not significantly disrupt daily life.</t>
        </r>
      </text>
    </comment>
    <comment ref="O60" authorId="0" shapeId="0" xr:uid="{40C029D7-7D85-47D0-A49E-5573147412D4}">
      <text>
        <r>
          <rPr>
            <sz val="12"/>
            <color indexed="81"/>
            <rFont val="Tahoma"/>
            <family val="2"/>
            <charset val="238"/>
          </rPr>
          <t>Strong risk management plan; comprehensive identification of risks with clear and realistic mitigation strategies.</t>
        </r>
      </text>
    </comment>
    <comment ref="I61" authorId="0" shapeId="0" xr:uid="{7DEA538D-1417-4443-8E34-692FB42E3690}">
      <text>
        <r>
          <rPr>
            <sz val="12"/>
            <color indexed="81"/>
            <rFont val="Tahoma"/>
            <family val="2"/>
            <charset val="238"/>
          </rPr>
          <t>Minimal burden of care; treatment requires little to no effort from the patient (e.g., infrequent or simple administration, minimal side effects).</t>
        </r>
      </text>
    </comment>
    <comment ref="O61" authorId="0" shapeId="0" xr:uid="{90E155F0-CC4D-4742-A2A6-FF9DA6DCD4F3}">
      <text>
        <r>
          <rPr>
            <sz val="12"/>
            <color indexed="81"/>
            <rFont val="Tahoma"/>
            <family val="2"/>
            <charset val="238"/>
          </rPr>
          <t>Exceptional risk management plan; thorough identification and proactive management of risks, with well-defined and tested mitigation strategies.</t>
        </r>
      </text>
    </comment>
    <comment ref="I63" authorId="0" shapeId="0" xr:uid="{2997200A-8EFF-4CC6-A6CC-8105D01D90F6}">
      <text>
        <r>
          <rPr>
            <sz val="12"/>
            <color indexed="81"/>
            <rFont val="Tahoma"/>
            <family val="2"/>
            <charset val="238"/>
          </rPr>
          <t>Very high burden of care; intensive and complex care needed (e.g., hospitalization, invasive procedures, or constant monitoring), severely limiting the patient’s independence.</t>
        </r>
      </text>
    </comment>
    <comment ref="O63" authorId="0" shapeId="0" xr:uid="{C13FDD4D-AE4C-456F-8128-96A8D80EC561}">
      <text>
        <r>
          <rPr>
            <sz val="12"/>
            <color indexed="81"/>
            <rFont val="Tahoma"/>
            <family val="2"/>
            <charset val="238"/>
          </rPr>
          <t>No access to necessary development and production technology; major barriers to securing required infrastructure or know-how.</t>
        </r>
      </text>
    </comment>
    <comment ref="I64" authorId="0" shapeId="0" xr:uid="{E178DEAD-9301-43DB-86AC-6FBE9C53B2DA}">
      <text>
        <r>
          <rPr>
            <sz val="12"/>
            <color indexed="81"/>
            <rFont val="Tahoma"/>
            <family val="2"/>
            <charset val="238"/>
          </rPr>
          <t>High burden of care; frequent medical interventions or monitoring required, with a significant impact on daily functioning and quality of life.</t>
        </r>
      </text>
    </comment>
    <comment ref="O64" authorId="0" shapeId="0" xr:uid="{C619EF32-6F00-4491-A586-FA96BE09BCFD}">
      <text>
        <r>
          <rPr>
            <sz val="12"/>
            <color indexed="81"/>
            <rFont val="Tahoma"/>
            <family val="2"/>
            <charset val="238"/>
          </rPr>
          <t>Limited access; some access to technology, but significant gaps or dependencies on external sources.</t>
        </r>
      </text>
    </comment>
    <comment ref="I65" authorId="0" shapeId="0" xr:uid="{D6AC1EFF-2EBA-43B5-BC0A-96D3FFC82A61}">
      <text>
        <r>
          <rPr>
            <sz val="12"/>
            <color indexed="81"/>
            <rFont val="Tahoma"/>
            <family val="2"/>
            <charset val="238"/>
          </rPr>
          <t>Moderate burden of care; regular medical appointments, monitoring, or medication adjustments required; moderate impact on daily activities.</t>
        </r>
      </text>
    </comment>
    <comment ref="O65" authorId="0" shapeId="0" xr:uid="{772A1B46-872D-40D5-9B78-9E70D6077892}">
      <text>
        <r>
          <rPr>
            <sz val="12"/>
            <color indexed="81"/>
            <rFont val="Tahoma"/>
            <family val="2"/>
            <charset val="238"/>
          </rPr>
          <t>Moderate access; reasonable access to most key technologies, but some dependencies or limitations remain.</t>
        </r>
      </text>
    </comment>
    <comment ref="I66" authorId="0" shapeId="0" xr:uid="{479B333B-E3A5-4909-953B-CDF43B73FC48}">
      <text>
        <r>
          <rPr>
            <sz val="12"/>
            <color indexed="81"/>
            <rFont val="Tahoma"/>
            <family val="2"/>
            <charset val="238"/>
          </rPr>
          <t>Low burden of care; manageable effort required (e.g., occasional monitoring or mild side effects) but does not significantly disrupt daily life.</t>
        </r>
      </text>
    </comment>
    <comment ref="O66" authorId="0" shapeId="0" xr:uid="{AC5541E2-54C9-48CA-B4EF-4F5A9B0328EB}">
      <text>
        <r>
          <rPr>
            <sz val="12"/>
            <color indexed="81"/>
            <rFont val="Tahoma"/>
            <family val="2"/>
            <charset val="238"/>
          </rPr>
          <t>Strong access; secure and reliable access to required technologies, with minimal external dependencies.</t>
        </r>
      </text>
    </comment>
    <comment ref="I67" authorId="0" shapeId="0" xr:uid="{69046BED-DE33-47BB-B087-9EC5DD26EDDB}">
      <text>
        <r>
          <rPr>
            <sz val="12"/>
            <color indexed="81"/>
            <rFont val="Tahoma"/>
            <family val="2"/>
            <charset val="238"/>
          </rPr>
          <t>Minimal burden of care; treatment requires little to no effort from the patient (e.g., infrequent or simple administration, minimal side effects).</t>
        </r>
      </text>
    </comment>
    <comment ref="O67" authorId="0" shapeId="0" xr:uid="{023B7DF3-7B93-4E4A-AAD3-BE2D02C0B3A2}">
      <text>
        <r>
          <rPr>
            <sz val="12"/>
            <color indexed="81"/>
            <rFont val="Tahoma"/>
            <family val="2"/>
            <charset val="238"/>
          </rPr>
          <t>Full access; unrestricted and sustainable access to all necessary development and production technologies, with full in-house capability.</t>
        </r>
      </text>
    </comment>
    <comment ref="I69" authorId="0" shapeId="0" xr:uid="{3AFA4AFB-EA43-46E7-A4D4-CA42C3CCE079}">
      <text>
        <r>
          <rPr>
            <sz val="12"/>
            <color indexed="81"/>
            <rFont val="Tahoma"/>
            <family val="2"/>
            <charset val="238"/>
          </rPr>
          <t>There is a 0 point difference on the scale between the repurposing candidate and the gold standard therapy</t>
        </r>
      </text>
    </comment>
    <comment ref="O69" authorId="0" shapeId="0" xr:uid="{481A5C5C-3204-4660-91F5-6CC8E1CA1223}">
      <text>
        <r>
          <rPr>
            <sz val="12"/>
            <color indexed="81"/>
            <rFont val="Tahoma"/>
            <family val="2"/>
            <charset val="238"/>
          </rPr>
          <t>Poor approach; methodology is unclear, flawed, or unlikely to achieve project goals.</t>
        </r>
      </text>
    </comment>
    <comment ref="I70" authorId="0" shapeId="0" xr:uid="{B71AC2DB-0D7D-4727-B3EF-13CE111B8DE2}">
      <text>
        <r>
          <rPr>
            <sz val="12"/>
            <color indexed="81"/>
            <rFont val="Tahoma"/>
            <family val="2"/>
            <charset val="238"/>
          </rPr>
          <t>There is a 1 point difference on the scale between the repurposing candidate and the gold standard therapy</t>
        </r>
      </text>
    </comment>
    <comment ref="O70" authorId="0" shapeId="0" xr:uid="{20C27076-FE9D-4ACF-958B-C2651B592538}">
      <text>
        <r>
          <rPr>
            <sz val="12"/>
            <color indexed="81"/>
            <rFont val="Tahoma"/>
            <family val="2"/>
            <charset val="238"/>
          </rPr>
          <t>Weak approach; methodology is partially defined, with significant gaps or inconsistencies.</t>
        </r>
      </text>
    </comment>
    <comment ref="I71" authorId="0" shapeId="0" xr:uid="{0CE72538-EA46-4364-B3A1-DB8817FEAF9E}">
      <text>
        <r>
          <rPr>
            <sz val="12"/>
            <color indexed="81"/>
            <rFont val="Tahoma"/>
            <family val="2"/>
            <charset val="238"/>
          </rPr>
          <t>There is a 2 point difference on the scale between the repurposing candidate and the gold standard therapy</t>
        </r>
      </text>
    </comment>
    <comment ref="O71" authorId="0" shapeId="0" xr:uid="{2310BD6A-94B8-4DDC-8319-BD77A6F0C205}">
      <text>
        <r>
          <rPr>
            <sz val="12"/>
            <color indexed="81"/>
            <rFont val="Tahoma"/>
            <family val="2"/>
            <charset val="238"/>
          </rPr>
          <t>Moderate approach; methodology is reasonably well-defined and aligned with project goals, but some weaknesses or uncertainties remain.</t>
        </r>
      </text>
    </comment>
    <comment ref="I72" authorId="0" shapeId="0" xr:uid="{BD864499-6CDF-4E3C-818D-C62B6213CB40}">
      <text>
        <r>
          <rPr>
            <sz val="12"/>
            <color indexed="81"/>
            <rFont val="Tahoma"/>
            <family val="2"/>
            <charset val="238"/>
          </rPr>
          <t>There is a 3 point difference on the scale between the repurposing candidate and the gold standard therapy</t>
        </r>
      </text>
    </comment>
    <comment ref="O72" authorId="0" shapeId="0" xr:uid="{E379178A-8EB5-4B2D-93DE-8A5C9B46C412}">
      <text>
        <r>
          <rPr>
            <sz val="12"/>
            <color indexed="81"/>
            <rFont val="Tahoma"/>
            <family val="2"/>
            <charset val="238"/>
          </rPr>
          <t>Strong approach; methodology is clear, well-structured, and aligned with project goals, with minimal weaknesses.</t>
        </r>
      </text>
    </comment>
    <comment ref="I73" authorId="0" shapeId="0" xr:uid="{4408139C-2CA7-4155-A226-D3EB839407E7}">
      <text>
        <r>
          <rPr>
            <sz val="12"/>
            <color indexed="81"/>
            <rFont val="Tahoma"/>
            <family val="2"/>
            <charset val="238"/>
          </rPr>
          <t>There is a 4 point difference on the scale between the repurposing candidate and the gold standard therapy</t>
        </r>
      </text>
    </comment>
    <comment ref="O73" authorId="0" shapeId="0" xr:uid="{E3D81FBF-CB1B-4D16-A815-739A2FACDD51}">
      <text>
        <r>
          <rPr>
            <sz val="12"/>
            <color indexed="81"/>
            <rFont val="Tahoma"/>
            <family val="2"/>
            <charset val="238"/>
          </rPr>
          <t>Outstanding approach; methodology is highly detailed, innovative, and well-aligned with project goals, with a clear and coherent concept.</t>
        </r>
      </text>
    </comment>
    <comment ref="I75" authorId="0" shapeId="0" xr:uid="{A7DECDD5-9AA6-48BD-BCCA-A9CE744A7A5C}">
      <text>
        <r>
          <rPr>
            <sz val="12"/>
            <color indexed="81"/>
            <rFont val="Tahoma"/>
            <family val="2"/>
            <charset val="238"/>
          </rPr>
          <t>Very high burden for caregivers; constant or near-constant care required (e.g., complex medical needs, mobility support), severely limiting the caregiver’s independence and quality of life.</t>
        </r>
      </text>
    </comment>
    <comment ref="O75" authorId="0" shapeId="0" xr:uid="{8481381F-3DD4-47C6-BDE6-5DA72B9B5C66}">
      <text>
        <r>
          <rPr>
            <sz val="12"/>
            <color indexed="81"/>
            <rFont val="Tahoma"/>
            <family val="2"/>
            <charset val="238"/>
          </rPr>
          <t>No patient-centricity; patient needs and perspectives are not considered in the project.</t>
        </r>
      </text>
    </comment>
    <comment ref="I76" authorId="0" shapeId="0" xr:uid="{03AE2376-8870-43E3-A96D-61491342497A}">
      <text>
        <r>
          <rPr>
            <sz val="12"/>
            <color indexed="81"/>
            <rFont val="Tahoma"/>
            <family val="2"/>
            <charset val="238"/>
          </rPr>
          <t>High burden for caregivers; frequent and time-consuming care required (e.g., assistance with daily activities, managing side effects), significantly affecting the caregiver’s daily life.</t>
        </r>
      </text>
    </comment>
    <comment ref="O76" authorId="0" shapeId="0" xr:uid="{327A0D8D-4A7F-402F-8794-2BC5F620DE23}">
      <text>
        <r>
          <rPr>
            <sz val="12"/>
            <color indexed="81"/>
            <rFont val="Tahoma"/>
            <family val="2"/>
            <charset val="238"/>
          </rPr>
          <t>Minimal patient-centricity; patient needs are acknowledged, but not meaningfully integrated into the project design or execution.</t>
        </r>
      </text>
    </comment>
    <comment ref="I77" authorId="0" shapeId="0" xr:uid="{AD421976-F46C-4E55-A4D9-41F8B5BFBE02}">
      <text>
        <r>
          <rPr>
            <sz val="12"/>
            <color indexed="81"/>
            <rFont val="Tahoma"/>
            <family val="2"/>
            <charset val="238"/>
          </rPr>
          <t>Moderate burden for caregivers; regular involvement needed (e.g., medication management, transportation to appointments), with moderate impact on the caregiver’s routine.</t>
        </r>
      </text>
    </comment>
    <comment ref="O77" authorId="0" shapeId="0" xr:uid="{3D8DCA3A-23C5-4E30-B1F1-CB2D8E246B3C}">
      <text>
        <r>
          <rPr>
            <sz val="12"/>
            <color indexed="81"/>
            <rFont val="Tahoma"/>
            <family val="2"/>
            <charset val="238"/>
          </rPr>
          <t>Moderate patient-centricity; patient needs and feedback are considered in some aspects of the project, but integration is inconsistent.</t>
        </r>
      </text>
    </comment>
    <comment ref="I78" authorId="0" shapeId="0" xr:uid="{C8800D09-9FED-4008-A47A-308D72CEFAAB}">
      <text>
        <r>
          <rPr>
            <sz val="12"/>
            <color indexed="81"/>
            <rFont val="Tahoma"/>
            <family val="2"/>
            <charset val="238"/>
          </rPr>
          <t>Low burden for caregivers; some assistance needed, but manageable without significant disruption to the caregiver’s daily life.</t>
        </r>
      </text>
    </comment>
    <comment ref="O78" authorId="0" shapeId="0" xr:uid="{CE73373B-BF9D-472B-B60C-6597BB9EB5EF}">
      <text>
        <r>
          <rPr>
            <sz val="12"/>
            <color indexed="81"/>
            <rFont val="Tahoma"/>
            <family val="2"/>
            <charset val="238"/>
          </rPr>
          <t>Strong patient-centricity; patient needs and perspectives are actively integrated into project design and decision-making.</t>
        </r>
      </text>
    </comment>
    <comment ref="I79" authorId="0" shapeId="0" xr:uid="{9B766C86-FE9F-41C4-8800-EC50F7A73928}">
      <text>
        <r>
          <rPr>
            <sz val="12"/>
            <color indexed="81"/>
            <rFont val="Tahoma"/>
            <family val="2"/>
            <charset val="238"/>
          </rPr>
          <t>Minimal burden for caregivers; little to no involvement required (e.g., occasional support, minimal supervision).</t>
        </r>
      </text>
    </comment>
    <comment ref="O79" authorId="0" shapeId="0" xr:uid="{3E348C81-89DB-47C4-B9E4-7753DD052F11}">
      <text>
        <r>
          <rPr>
            <sz val="12"/>
            <color indexed="81"/>
            <rFont val="Tahoma"/>
            <family val="2"/>
            <charset val="238"/>
          </rPr>
          <t>Exceptional patient-centricity; patient needs and perspectives are central to the project, driving key decisions and shaping outcomes.</t>
        </r>
      </text>
    </comment>
    <comment ref="I81" authorId="0" shapeId="0" xr:uid="{40C27EC4-0F71-41CE-B2DD-08482A0E9C9E}">
      <text>
        <r>
          <rPr>
            <sz val="12"/>
            <color indexed="81"/>
            <rFont val="Tahoma"/>
            <family val="2"/>
            <charset val="238"/>
          </rPr>
          <t>Very high burden for caregivers; constant or near-constant care required (e.g., complex medical needs, mobility support), severely limiting the caregiver’s independence and quality of life.</t>
        </r>
      </text>
    </comment>
    <comment ref="I82" authorId="0" shapeId="0" xr:uid="{3D3E78A1-4E63-4343-A32A-3D5EB2522381}">
      <text>
        <r>
          <rPr>
            <sz val="12"/>
            <color indexed="81"/>
            <rFont val="Tahoma"/>
            <family val="2"/>
            <charset val="238"/>
          </rPr>
          <t>High burden for caregivers; frequent and time-consuming care required (e.g., assistance with daily activities, managing side effects), significantly affecting the caregiver’s daily life.</t>
        </r>
      </text>
    </comment>
    <comment ref="I83" authorId="0" shapeId="0" xr:uid="{BA67ED14-6F16-4BB9-8712-B190872CF305}">
      <text>
        <r>
          <rPr>
            <sz val="12"/>
            <color indexed="81"/>
            <rFont val="Tahoma"/>
            <family val="2"/>
            <charset val="238"/>
          </rPr>
          <t>Moderate burden for caregivers; regular involvement needed (e.g., medication management, transportation to appointments), with moderate impact on the caregiver’s routine.</t>
        </r>
      </text>
    </comment>
    <comment ref="I84" authorId="0" shapeId="0" xr:uid="{CB009DDB-40C3-4FC5-8CB7-1B191B4DD1A8}">
      <text>
        <r>
          <rPr>
            <sz val="12"/>
            <color indexed="81"/>
            <rFont val="Tahoma"/>
            <family val="2"/>
            <charset val="238"/>
          </rPr>
          <t>Low burden for caregivers; some assistance needed, but manageable without significant disruption to the caregiver’s daily life.</t>
        </r>
      </text>
    </comment>
    <comment ref="I85" authorId="0" shapeId="0" xr:uid="{C28FA8A7-F370-4229-B774-E62660D9DDD0}">
      <text>
        <r>
          <rPr>
            <sz val="12"/>
            <color indexed="81"/>
            <rFont val="Tahoma"/>
            <family val="2"/>
            <charset val="238"/>
          </rPr>
          <t>Minimal burden for caregivers; little to no involvement required (e.g., occasional support, minimal supervision).</t>
        </r>
      </text>
    </comment>
    <comment ref="I87" authorId="0" shapeId="0" xr:uid="{F08107F1-194A-458C-9D56-B56289E71465}">
      <text>
        <r>
          <rPr>
            <sz val="12"/>
            <color indexed="81"/>
            <rFont val="Tahoma"/>
            <family val="2"/>
            <charset val="238"/>
          </rPr>
          <t>There is a 0 point difference on the scale between the repurposing candidate and the gold standard therapy</t>
        </r>
      </text>
    </comment>
    <comment ref="I88" authorId="0" shapeId="0" xr:uid="{104EDF5B-7E63-4AEC-AC8C-22BFA2AE0A38}">
      <text>
        <r>
          <rPr>
            <sz val="12"/>
            <color indexed="81"/>
            <rFont val="Tahoma"/>
            <family val="2"/>
            <charset val="238"/>
          </rPr>
          <t>There is a 1 point difference on the scale between the repurposing candidate and the gold standard therapy</t>
        </r>
      </text>
    </comment>
    <comment ref="I89" authorId="0" shapeId="0" xr:uid="{5CDAFE8C-D6F9-4898-A87C-92A7D1CD648A}">
      <text>
        <r>
          <rPr>
            <sz val="12"/>
            <color indexed="81"/>
            <rFont val="Tahoma"/>
            <family val="2"/>
            <charset val="238"/>
          </rPr>
          <t>There is a 2 point difference on the scale between the repurposing candidate and the gold standard therapy</t>
        </r>
      </text>
    </comment>
    <comment ref="I90" authorId="0" shapeId="0" xr:uid="{AFAC9BC4-5BCF-49AD-893D-F3BB95639233}">
      <text>
        <r>
          <rPr>
            <sz val="12"/>
            <color indexed="81"/>
            <rFont val="Tahoma"/>
            <family val="2"/>
            <charset val="238"/>
          </rPr>
          <t>There is a 3 point difference on the scale between the repurposing candidate and the gold standard therapy</t>
        </r>
      </text>
    </comment>
    <comment ref="I91" authorId="0" shapeId="0" xr:uid="{43D5124E-2379-4DF3-A4F4-D7CAF3D5EAB1}">
      <text>
        <r>
          <rPr>
            <sz val="12"/>
            <color indexed="81"/>
            <rFont val="Tahoma"/>
            <family val="2"/>
            <charset val="238"/>
          </rPr>
          <t>There is a 4 point difference on the scale between the repurposing candidate and the gold standard therapy</t>
        </r>
      </text>
    </comment>
    <comment ref="I93" authorId="0" shapeId="0" xr:uid="{2F43EF2F-76B6-411B-9DB3-0ED2962C7E41}">
      <text>
        <r>
          <rPr>
            <sz val="12"/>
            <color indexed="81"/>
            <rFont val="Tahoma"/>
            <family val="2"/>
            <charset val="238"/>
          </rPr>
          <t>The project is not aligned with health policy priorities; no mention or recognition in health policy discussions.</t>
        </r>
      </text>
    </comment>
    <comment ref="I94" authorId="0" shapeId="0" xr:uid="{6C47F82C-5BCB-4760-B733-8BC1CBE2C206}">
      <text>
        <r>
          <rPr>
            <sz val="12"/>
            <color indexed="81"/>
            <rFont val="Tahoma"/>
            <family val="2"/>
            <charset val="238"/>
          </rPr>
          <t>The project has limited alignment with health policy; minimal reference in health policy agendas.</t>
        </r>
      </text>
    </comment>
    <comment ref="I95" authorId="0" shapeId="0" xr:uid="{82B9180F-7CB8-462A-8428-8734D1A3A7E7}">
      <text>
        <r>
          <rPr>
            <sz val="12"/>
            <color indexed="81"/>
            <rFont val="Tahoma"/>
            <family val="2"/>
            <charset val="238"/>
          </rPr>
          <t>The project has moderate alignment with health policy; recognized as a relevant healthcare concern, but not a key focus area.</t>
        </r>
      </text>
    </comment>
    <comment ref="I96" authorId="0" shapeId="0" xr:uid="{6EEC3A20-6564-4755-86B3-57B69C862A1C}">
      <text>
        <r>
          <rPr>
            <sz val="12"/>
            <color indexed="81"/>
            <rFont val="Tahoma"/>
            <family val="2"/>
            <charset val="238"/>
          </rPr>
          <t>The project has high alignment with health policy; identified as an important healthcare priority in policy agendas.</t>
        </r>
      </text>
    </comment>
    <comment ref="I97" authorId="0" shapeId="0" xr:uid="{8F609D75-D088-4872-B6A4-0438A70EFBB6}">
      <text>
        <r>
          <rPr>
            <sz val="12"/>
            <color indexed="81"/>
            <rFont val="Tahoma"/>
            <family val="2"/>
            <charset val="238"/>
          </rPr>
          <t>The project has top priority in health policy; prominently featured in national or international health policy strategies.</t>
        </r>
      </text>
    </comment>
    <comment ref="I99" authorId="0" shapeId="0" xr:uid="{8021DA3A-0562-4CFC-8E0A-F81566125C86}">
      <text>
        <r>
          <rPr>
            <sz val="12"/>
            <color indexed="81"/>
            <rFont val="Tahoma"/>
            <family val="2"/>
            <charset val="238"/>
          </rPr>
          <t>No impact or potential to increase resource use and costs; may raise healthcare demand or lead to higher overall costs.</t>
        </r>
      </text>
    </comment>
    <comment ref="I100" authorId="0" shapeId="0" xr:uid="{E9D2273B-7726-4A84-AE56-99E94AE7A26A}">
      <text>
        <r>
          <rPr>
            <sz val="12"/>
            <color indexed="81"/>
            <rFont val="Tahoma"/>
            <family val="2"/>
            <charset val="238"/>
          </rPr>
          <t>Minimal reduction in resource use or costs; slight overall impact.</t>
        </r>
      </text>
    </comment>
    <comment ref="I101" authorId="0" shapeId="0" xr:uid="{92294FA9-DB0F-4625-AA9D-9A4C579F6023}">
      <text>
        <r>
          <rPr>
            <sz val="12"/>
            <color indexed="81"/>
            <rFont val="Tahoma"/>
            <family val="2"/>
            <charset val="238"/>
          </rPr>
          <t>Moderate reduction in resource use and costs; noticeable but not substantial impact.</t>
        </r>
      </text>
    </comment>
    <comment ref="I102" authorId="0" shapeId="0" xr:uid="{6C3648B7-D923-40A1-BA36-6E4728D4BA7C}">
      <text>
        <r>
          <rPr>
            <sz val="12"/>
            <color indexed="81"/>
            <rFont val="Tahoma"/>
            <family val="2"/>
            <charset val="238"/>
          </rPr>
          <t>Significant reduction in resource use and costs; clear and measurable decrease in healthcare and social care demands.</t>
        </r>
      </text>
    </comment>
    <comment ref="I103" authorId="0" shapeId="0" xr:uid="{23F88769-1BEA-4BC2-BDEB-6BECDD94D961}">
      <text>
        <r>
          <rPr>
            <sz val="12"/>
            <color indexed="81"/>
            <rFont val="Tahoma"/>
            <family val="2"/>
            <charset val="238"/>
          </rPr>
          <t>Major reduction in resource use and costs; transformative impact with substantial and sustained savings for health and social care systems.</t>
        </r>
      </text>
    </comment>
    <comment ref="I105" authorId="0" shapeId="0" xr:uid="{BB633C08-9E03-4F4E-B187-800F32EAE001}">
      <text>
        <r>
          <rPr>
            <sz val="12"/>
            <color indexed="81"/>
            <rFont val="Tahoma"/>
            <family val="2"/>
            <charset val="238"/>
          </rPr>
          <t>No improvement; access remains unequal, with significant barriers for disadvantaged or underserved populations.</t>
        </r>
      </text>
    </comment>
    <comment ref="I106" authorId="0" shapeId="0" xr:uid="{6A13609E-34FC-4AA2-8D6F-4DEBEB23A3A4}">
      <text>
        <r>
          <rPr>
            <sz val="12"/>
            <color indexed="81"/>
            <rFont val="Tahoma"/>
            <family val="2"/>
            <charset val="238"/>
          </rPr>
          <t>Minimal improvement; slight reduction in access barriers, but major inequalities remain.</t>
        </r>
      </text>
    </comment>
    <comment ref="I107" authorId="0" shapeId="0" xr:uid="{1AF30EA4-2816-4EE1-8788-C57ECE096748}">
      <text>
        <r>
          <rPr>
            <sz val="12"/>
            <color indexed="81"/>
            <rFont val="Tahoma"/>
            <family val="2"/>
            <charset val="238"/>
          </rPr>
          <t>Moderate improvement; noticeable reduction in access barriers for some disadvantaged populations, but gaps persist.</t>
        </r>
      </text>
    </comment>
    <comment ref="I108" authorId="0" shapeId="0" xr:uid="{CE5B9694-0C5F-4CF2-B46A-F6BB5908FE27}">
      <text>
        <r>
          <rPr>
            <sz val="12"/>
            <color indexed="81"/>
            <rFont val="Tahoma"/>
            <family val="2"/>
            <charset val="238"/>
          </rPr>
          <t>Significant improvement; clear reduction in access barriers for most disadvantaged groups, improving overall equity.</t>
        </r>
      </text>
    </comment>
    <comment ref="I109" authorId="0" shapeId="0" xr:uid="{4891AE17-44C0-439B-BB45-A610A07AC961}">
      <text>
        <r>
          <rPr>
            <sz val="12"/>
            <color indexed="81"/>
            <rFont val="Tahoma"/>
            <family val="2"/>
            <charset val="238"/>
          </rPr>
          <t>Major improvement; broad and sustained increase in access, with equitable availability across all patient groups, including underserved populations.</t>
        </r>
      </text>
    </comment>
    <comment ref="I111" authorId="0" shapeId="0" xr:uid="{5D8DF19D-03D7-4CDC-B187-B2BC927D429C}">
      <text>
        <r>
          <rPr>
            <sz val="12"/>
            <color indexed="81"/>
            <rFont val="Tahoma"/>
            <family val="2"/>
            <charset val="238"/>
          </rPr>
          <t>No support for other policy agendas; the project has no alignment or contribution to broader policy goals.</t>
        </r>
      </text>
    </comment>
    <comment ref="I112" authorId="0" shapeId="0" xr:uid="{77EEC34B-2D21-4C7A-856D-33882B5B1CC9}">
      <text>
        <r>
          <rPr>
            <sz val="12"/>
            <color indexed="81"/>
            <rFont val="Tahoma"/>
            <family val="2"/>
            <charset val="238"/>
          </rPr>
          <t>Minimal support; the project has slight alignment with other policy objectives but with limited overall impact.</t>
        </r>
      </text>
    </comment>
    <comment ref="I113" authorId="0" shapeId="0" xr:uid="{3E81E424-75FF-488B-BC55-53084C579BD4}">
      <text>
        <r>
          <rPr>
            <sz val="12"/>
            <color indexed="81"/>
            <rFont val="Tahoma"/>
            <family val="2"/>
            <charset val="238"/>
          </rPr>
          <t>Moderate support; the project has noticeable alignment with other policy goals, contributing to some positive secondary effects.</t>
        </r>
      </text>
    </comment>
    <comment ref="I114" authorId="0" shapeId="0" xr:uid="{73D6BAEB-0C94-4093-B81B-B6E649EB8BFB}">
      <text>
        <r>
          <rPr>
            <sz val="12"/>
            <color indexed="81"/>
            <rFont val="Tahoma"/>
            <family val="2"/>
            <charset val="238"/>
          </rPr>
          <t>Significant support; the project has clear contribution to multiple policy objectives, reinforcing broader health and social policy goals.</t>
        </r>
      </text>
    </comment>
    <comment ref="I115" authorId="0" shapeId="0" xr:uid="{1409A095-BC5D-4FB0-B4ED-1D867D3F37E2}">
      <text>
        <r>
          <rPr>
            <sz val="12"/>
            <color indexed="81"/>
            <rFont val="Tahoma"/>
            <family val="2"/>
            <charset val="238"/>
          </rPr>
          <t>Major support; the project has strong alignment with and reinforcement of key policy objectives, creating widespread and sustained positive spillover effects.</t>
        </r>
      </text>
    </comment>
    <comment ref="I117" authorId="0" shapeId="0" xr:uid="{724B21FF-AE65-4F90-AD21-5879F0694777}">
      <text>
        <r>
          <rPr>
            <sz val="12"/>
            <color indexed="81"/>
            <rFont val="Tahoma"/>
            <family val="2"/>
            <charset val="238"/>
          </rPr>
          <t>No contribution; the project has no impact on the perception or knowledge base related to drug repurposing.</t>
        </r>
      </text>
    </comment>
    <comment ref="I118" authorId="0" shapeId="0" xr:uid="{ADDD5700-1934-4B92-83BE-DEB898C92930}">
      <text>
        <r>
          <rPr>
            <sz val="12"/>
            <color indexed="81"/>
            <rFont val="Tahoma"/>
            <family val="2"/>
            <charset val="238"/>
          </rPr>
          <t>Minimal contribution; the project has slight increase in awareness or knowledge, but with limited overall impact.</t>
        </r>
      </text>
    </comment>
    <comment ref="I119" authorId="0" shapeId="0" xr:uid="{F2FDFC09-D36A-4794-9418-F5E6BD0CCF4F}">
      <text>
        <r>
          <rPr>
            <sz val="12"/>
            <color indexed="81"/>
            <rFont val="Tahoma"/>
            <family val="2"/>
            <charset val="238"/>
          </rPr>
          <t>Moderate contribution; the project has noticeable increase in understanding or perception, with some influence on future repurposing efforts.</t>
        </r>
      </text>
    </comment>
    <comment ref="I120" authorId="0" shapeId="0" xr:uid="{6B7E0A65-D927-417B-ADC4-567329335777}">
      <text>
        <r>
          <rPr>
            <sz val="12"/>
            <color indexed="81"/>
            <rFont val="Tahoma"/>
            <family val="2"/>
            <charset val="238"/>
          </rPr>
          <t>Significant contribution; the project has clear advancement in the perception or scientific understanding of drug repurposing, influencing future research and policy.</t>
        </r>
      </text>
    </comment>
    <comment ref="I121" authorId="0" shapeId="0" xr:uid="{22FCB471-27FC-4E8B-B8AA-13C57871EA54}">
      <text>
        <r>
          <rPr>
            <sz val="12"/>
            <color indexed="81"/>
            <rFont val="Tahoma"/>
            <family val="2"/>
            <charset val="238"/>
          </rPr>
          <t>Major contribution; the project has transformative impact on the perception and knowledge of drug repurposing, setting a benchmark for future projects.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marci</author>
  </authors>
  <commentList>
    <comment ref="A20" authorId="0" shapeId="0" xr:uid="{B46EDA0C-F878-4281-A647-E39217702F24}">
      <text>
        <r>
          <rPr>
            <b/>
            <sz val="9"/>
            <color indexed="81"/>
            <rFont val="Tahoma"/>
            <family val="2"/>
            <charset val="238"/>
          </rPr>
          <t>Strength and scientific validity of the hypothesis on why the project is believed to be effective in the new indication.</t>
        </r>
      </text>
    </comment>
    <comment ref="A21" authorId="0" shapeId="0" xr:uid="{50337362-BD5C-4BFC-AA1D-88C6FE023E4B}">
      <text>
        <r>
          <rPr>
            <b/>
            <sz val="9"/>
            <color indexed="81"/>
            <rFont val="Tahoma"/>
            <family val="2"/>
            <charset val="238"/>
          </rPr>
          <t>Presence of patent-like barriers of development and commercial repurposing activities.</t>
        </r>
        <r>
          <rPr>
            <sz val="9"/>
            <color indexed="81"/>
            <rFont val="Tahoma"/>
            <family val="2"/>
            <charset val="238"/>
          </rPr>
          <t xml:space="preserve">
</t>
        </r>
      </text>
    </comment>
    <comment ref="A22" authorId="0" shapeId="0" xr:uid="{E1122588-12E0-47D6-9C5E-3FA4E7AA8C4F}">
      <text>
        <r>
          <rPr>
            <b/>
            <sz val="9"/>
            <color indexed="81"/>
            <rFont val="Tahoma"/>
            <family val="2"/>
            <charset val="238"/>
          </rPr>
          <t>Additional legal or ethical constraints beyond patent consideration (e.g. violation of competition law, unethical study design)</t>
        </r>
      </text>
    </comment>
    <comment ref="A25" authorId="0" shapeId="0" xr:uid="{8472833F-AC5B-4401-9607-5FFCE7A8FCD5}">
      <text>
        <r>
          <rPr>
            <b/>
            <sz val="9"/>
            <color indexed="81"/>
            <rFont val="Tahoma"/>
            <family val="2"/>
            <charset val="238"/>
          </rPr>
          <t>Potential improvement in clinical outcomes related to efficacy by the drug repurposing project compared to the standard of care.</t>
        </r>
      </text>
    </comment>
    <comment ref="A26" authorId="0" shapeId="0" xr:uid="{83D5E510-955B-49C9-9CCF-64F8F7B55AF5}">
      <text>
        <r>
          <rPr>
            <b/>
            <sz val="9"/>
            <color indexed="81"/>
            <rFont val="Tahoma"/>
            <family val="2"/>
            <charset val="238"/>
          </rPr>
          <t>Potential improvement in the profile of adverse events and overall tolerability by the targeted patient community compared to the standard of care.</t>
        </r>
      </text>
    </comment>
    <comment ref="A27" authorId="0" shapeId="0" xr:uid="{82B904DE-1AF2-4565-9105-8F40F5D2238C}">
      <text>
        <r>
          <rPr>
            <b/>
            <sz val="9"/>
            <color indexed="81"/>
            <rFont val="Tahoma"/>
            <family val="2"/>
            <charset val="238"/>
          </rPr>
          <t>Strength and quality of supporting clinical evidence.</t>
        </r>
      </text>
    </comment>
    <comment ref="A29" authorId="0" shapeId="0" xr:uid="{4E9E14C8-C067-454D-ADBD-B405419E07F0}">
      <text>
        <r>
          <rPr>
            <b/>
            <sz val="9"/>
            <color indexed="81"/>
            <rFont val="Tahoma"/>
            <family val="2"/>
            <charset val="238"/>
          </rPr>
          <t>Severity and impact of the target condition.</t>
        </r>
      </text>
    </comment>
    <comment ref="A30" authorId="0" shapeId="0" xr:uid="{EA81F541-1C1F-42C2-AAF2-C5A282E98C28}">
      <text>
        <r>
          <rPr>
            <b/>
            <sz val="9"/>
            <color indexed="81"/>
            <rFont val="Tahoma"/>
            <family val="2"/>
            <charset val="238"/>
          </rPr>
          <t>The impact on the patients’ quality of life associated with the therapy / care compared to the standard of care. (e.g. oral tablets instead of IV therapy).</t>
        </r>
      </text>
    </comment>
    <comment ref="A31" authorId="0" shapeId="0" xr:uid="{10B3D4DB-5A69-46B8-83AE-1A6234BAE3D9}">
      <text>
        <r>
          <rPr>
            <b/>
            <sz val="9"/>
            <color indexed="81"/>
            <rFont val="Tahoma"/>
            <family val="2"/>
            <charset val="238"/>
          </rPr>
          <t>The impact on the caregivers' (family, nurses, other healthcare staff) quality of life associated with the therapy / care compared to the standard of care.</t>
        </r>
      </text>
    </comment>
    <comment ref="A33" authorId="0" shapeId="0" xr:uid="{54A7F224-083B-488B-B5F3-C26BF51F0C04}">
      <text>
        <r>
          <rPr>
            <b/>
            <sz val="9"/>
            <color indexed="81"/>
            <rFont val="Tahoma"/>
            <family val="2"/>
            <charset val="238"/>
          </rPr>
          <t>The project's alignment with healthcare priorities.</t>
        </r>
      </text>
    </comment>
    <comment ref="A34" authorId="0" shapeId="0" xr:uid="{262E66E9-0C5D-4230-A370-01F7D95A077F}">
      <text>
        <r>
          <rPr>
            <b/>
            <sz val="9"/>
            <color indexed="81"/>
            <rFont val="Tahoma"/>
            <family val="2"/>
            <charset val="238"/>
          </rPr>
          <t>Potential to reduce healthcare burden and costs.</t>
        </r>
      </text>
    </comment>
    <comment ref="A35" authorId="0" shapeId="0" xr:uid="{240A132D-57D9-4FB6-9A28-B91720A7F619}">
      <text>
        <r>
          <rPr>
            <b/>
            <sz val="9"/>
            <color indexed="81"/>
            <rFont val="Tahoma"/>
            <family val="2"/>
            <charset val="238"/>
          </rPr>
          <t>Potential to increase patient access to treatment.</t>
        </r>
      </text>
    </comment>
    <comment ref="A36" authorId="0" shapeId="0" xr:uid="{F54CCF77-7081-43FD-88EE-0D36DD6F8DAA}">
      <text>
        <r>
          <rPr>
            <b/>
            <sz val="9"/>
            <color indexed="81"/>
            <rFont val="Tahoma"/>
            <family val="2"/>
            <charset val="238"/>
          </rPr>
          <t>Broader benefits to health policy goals.</t>
        </r>
      </text>
    </comment>
    <comment ref="A37" authorId="0" shapeId="0" xr:uid="{E1376F56-C1EA-4FF0-8826-9458C3D34EC1}">
      <text>
        <r>
          <rPr>
            <b/>
            <sz val="9"/>
            <color indexed="81"/>
            <rFont val="Tahoma"/>
            <family val="2"/>
            <charset val="238"/>
          </rPr>
          <t>Contribution to drug repurposing knowledge and practice.</t>
        </r>
      </text>
    </comment>
    <comment ref="A40" authorId="0" shapeId="0" xr:uid="{28C19501-DA37-40E6-A950-3891B65F24CD}">
      <text>
        <r>
          <rPr>
            <b/>
            <sz val="9"/>
            <color indexed="81"/>
            <rFont val="Tahoma"/>
            <family val="2"/>
            <charset val="238"/>
          </rPr>
          <t>Scientific and professional expertise of the team and the leadership.</t>
        </r>
      </text>
    </comment>
    <comment ref="A41" authorId="0" shapeId="0" xr:uid="{3EB46B14-9CC9-4686-8B43-3AC273156A18}">
      <text>
        <r>
          <rPr>
            <b/>
            <sz val="9"/>
            <color indexed="81"/>
            <rFont val="Tahoma"/>
            <family val="2"/>
            <charset val="238"/>
          </rPr>
          <t>Business and industry experience of the team and the leadership.</t>
        </r>
      </text>
    </comment>
    <comment ref="A42" authorId="0" shapeId="0" xr:uid="{115C750B-EFD9-445E-824F-6A8FA4256A7E}">
      <text>
        <r>
          <rPr>
            <b/>
            <sz val="9"/>
            <color indexed="81"/>
            <rFont val="Tahoma"/>
            <family val="2"/>
            <charset val="238"/>
          </rPr>
          <t>Clarity, structure, and sufficient coverage of team roles.</t>
        </r>
      </text>
    </comment>
    <comment ref="A43" authorId="0" shapeId="0" xr:uid="{30FF990E-E083-4F9B-AA4B-00E743DF0BDE}">
      <text>
        <r>
          <rPr>
            <b/>
            <sz val="9"/>
            <color indexed="81"/>
            <rFont val="Tahoma"/>
            <family val="2"/>
            <charset val="238"/>
          </rPr>
          <t>Strength and value of the advisory board.</t>
        </r>
      </text>
    </comment>
    <comment ref="A44" authorId="0" shapeId="0" xr:uid="{855BA80B-534C-4974-928C-14490E889290}">
      <text>
        <r>
          <rPr>
            <b/>
            <sz val="9"/>
            <color indexed="81"/>
            <rFont val="Tahoma"/>
            <family val="2"/>
            <charset val="238"/>
          </rPr>
          <t>Number of industrial partners and their level of commitment and alignment.</t>
        </r>
      </text>
    </comment>
    <comment ref="A45" authorId="0" shapeId="0" xr:uid="{E5218945-299C-4022-B65D-64635CBC4B1D}">
      <text>
        <r>
          <rPr>
            <b/>
            <sz val="9"/>
            <color indexed="81"/>
            <rFont val="Tahoma"/>
            <family val="2"/>
            <charset val="238"/>
          </rPr>
          <t>Level of patient involvement in development.</t>
        </r>
      </text>
    </comment>
    <comment ref="A47" authorId="0" shapeId="0" xr:uid="{2EF48A46-E9C4-49C4-8802-2083C5647910}">
      <text>
        <r>
          <rPr>
            <b/>
            <sz val="9"/>
            <color indexed="81"/>
            <rFont val="Tahoma"/>
            <family val="2"/>
            <charset val="238"/>
          </rPr>
          <t>Complexity and scope of development efforts.</t>
        </r>
      </text>
    </comment>
    <comment ref="A48" authorId="0" shapeId="0" xr:uid="{2601B053-103B-4FED-BD23-04DFD984F673}">
      <text>
        <r>
          <rPr>
            <b/>
            <sz val="9"/>
            <color indexed="81"/>
            <rFont val="Tahoma"/>
            <family val="2"/>
            <charset val="238"/>
          </rPr>
          <t xml:space="preserve">Realism and structure of the workplan, including feasible patient recruitment plan for a clinical trial </t>
        </r>
      </text>
    </comment>
    <comment ref="A49" authorId="0" shapeId="0" xr:uid="{FB45FB03-4EB3-4DC6-88F0-1017193663F7}">
      <text>
        <r>
          <rPr>
            <b/>
            <sz val="9"/>
            <color indexed="81"/>
            <rFont val="Tahoma"/>
            <family val="2"/>
            <charset val="238"/>
          </rPr>
          <t>Strength and completeness of risk mitigation strategy.</t>
        </r>
      </text>
    </comment>
    <comment ref="A50" authorId="0" shapeId="0" xr:uid="{B061611E-392B-497F-8A87-07D9C6E28C3C}">
      <text>
        <r>
          <rPr>
            <b/>
            <sz val="9"/>
            <color indexed="81"/>
            <rFont val="Tahoma"/>
            <family val="2"/>
            <charset val="238"/>
          </rPr>
          <t>The projects’ ability to secure the access to the key technologies</t>
        </r>
      </text>
    </comment>
    <comment ref="A51" authorId="0" shapeId="0" xr:uid="{CE7BAF18-262B-4CC6-8AE6-5CBCFCB7F6CB}">
      <text>
        <r>
          <rPr>
            <b/>
            <sz val="9"/>
            <color indexed="81"/>
            <rFont val="Tahoma"/>
            <family val="2"/>
            <charset val="238"/>
          </rPr>
          <t>Quality and coherence of the overall project plan from the scientific methodology point of view.</t>
        </r>
      </text>
    </comment>
    <comment ref="A52" authorId="0" shapeId="0" xr:uid="{D508D251-9962-4D83-AB06-3DE6A8B818DB}">
      <text>
        <r>
          <rPr>
            <b/>
            <sz val="9"/>
            <color indexed="81"/>
            <rFont val="Tahoma"/>
            <family val="2"/>
            <charset val="238"/>
          </rPr>
          <t>Level of focus on patient needs and outcomes.</t>
        </r>
      </text>
    </comment>
    <comment ref="A55" authorId="0" shapeId="0" xr:uid="{47AF902D-7539-4F4B-BE27-821AABB84DE6}">
      <text>
        <r>
          <rPr>
            <b/>
            <sz val="9"/>
            <color indexed="81"/>
            <rFont val="Tahoma"/>
            <family val="2"/>
            <charset val="238"/>
          </rPr>
          <t>Combination of sales volume potential and the potential to achieve premium pricing (significantly higher price than similar competing products).</t>
        </r>
      </text>
    </comment>
    <comment ref="A56" authorId="0" shapeId="0" xr:uid="{D4E0C747-C918-42FF-93EC-6F3048E33AA4}">
      <text>
        <r>
          <rPr>
            <b/>
            <sz val="9"/>
            <color indexed="81"/>
            <rFont val="Tahoma"/>
            <family val="2"/>
            <charset val="238"/>
          </rPr>
          <t>Combination of revenue potential and operating cost intensity.</t>
        </r>
      </text>
    </comment>
    <comment ref="A57" authorId="0" shapeId="0" xr:uid="{C752DBB6-A83C-4DB8-BC2E-541BF38FA7A3}">
      <text>
        <r>
          <rPr>
            <b/>
            <sz val="9"/>
            <color indexed="81"/>
            <rFont val="Tahoma"/>
            <family val="2"/>
            <charset val="238"/>
          </rPr>
          <t>Projected financial returns and investment efficiency.</t>
        </r>
      </text>
    </comment>
    <comment ref="A59" authorId="0" shapeId="0" xr:uid="{BDEF68AD-B8FE-4731-9D13-CC60ABCC3B63}">
      <text>
        <r>
          <rPr>
            <b/>
            <sz val="9"/>
            <color indexed="81"/>
            <rFont val="Tahoma"/>
            <family val="2"/>
            <charset val="238"/>
          </rPr>
          <t>Feasibility of delivering patient impact, including the establishment of enabling commercial infrastructure</t>
        </r>
      </text>
    </comment>
    <comment ref="A60" authorId="0" shapeId="0" xr:uid="{1A4E196F-5B3C-48DC-BC09-5BBB3B9447B5}">
      <text>
        <r>
          <rPr>
            <b/>
            <sz val="9"/>
            <color indexed="81"/>
            <rFont val="Tahoma"/>
            <family val="2"/>
            <charset val="238"/>
          </rPr>
          <t>Level of expected market competition based on the number of ongoing drug development projects.</t>
        </r>
      </text>
    </comment>
    <comment ref="A62" authorId="0" shapeId="0" xr:uid="{44AB5925-6D7B-4209-B57E-E6248005E566}">
      <text>
        <r>
          <rPr>
            <b/>
            <sz val="9"/>
            <color indexed="81"/>
            <rFont val="Tahoma"/>
            <family val="2"/>
            <charset val="238"/>
          </rPr>
          <t>Whether the requested amount is within the funder’s limits.</t>
        </r>
      </text>
    </comment>
    <comment ref="A63" authorId="0" shapeId="0" xr:uid="{53383276-3B5C-4564-92BD-4214FBF00712}">
      <text>
        <r>
          <rPr>
            <b/>
            <sz val="9"/>
            <color indexed="81"/>
            <rFont val="Tahoma"/>
            <family val="2"/>
            <charset val="238"/>
          </rPr>
          <t>Strategic and effective allocation of funds.</t>
        </r>
      </text>
    </comment>
    <comment ref="A64" authorId="0" shapeId="0" xr:uid="{2CC0DFE7-4A5E-4C05-856D-8134CA6AEB85}">
      <text>
        <r>
          <rPr>
            <b/>
            <sz val="9"/>
            <color indexed="81"/>
            <rFont val="Tahoma"/>
            <family val="2"/>
            <charset val="238"/>
          </rPr>
          <t>Potential value and benefits for the funder.</t>
        </r>
      </text>
    </comment>
    <comment ref="A65" authorId="0" shapeId="0" xr:uid="{12E142F9-E9A9-454B-8B85-E5369B539A25}">
      <text>
        <r>
          <rPr>
            <b/>
            <sz val="9"/>
            <color indexed="81"/>
            <rFont val="Tahoma"/>
            <family val="2"/>
            <charset val="238"/>
          </rPr>
          <t>Strategic and value fit of co-investors.</t>
        </r>
      </text>
    </comment>
    <comment ref="A66" authorId="0" shapeId="0" xr:uid="{8CEBA792-DBC5-4DA1-91BF-4C3B6370244F}">
      <text>
        <r>
          <rPr>
            <b/>
            <sz val="9"/>
            <color indexed="81"/>
            <rFont val="Tahoma"/>
            <family val="2"/>
            <charset val="238"/>
          </rPr>
          <t>Potential negative change in ownership and control due to the additional funding rounds.</t>
        </r>
      </text>
    </comment>
    <comment ref="A67" authorId="0" shapeId="0" xr:uid="{220D4422-53FA-4943-9939-4C26AB2E35C0}">
      <text>
        <r>
          <rPr>
            <b/>
            <sz val="9"/>
            <color indexed="81"/>
            <rFont val="Tahoma"/>
            <family val="2"/>
            <charset val="238"/>
          </rPr>
          <t>Clarity and feasibility of securing funding.</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<sst xmlns="http://schemas.openxmlformats.org/spreadsheetml/2006/main" count="371" uniqueCount="153">
  <si>
    <t>Basic enablers</t>
  </si>
  <si>
    <t xml:space="preserve">Value proposition </t>
  </si>
  <si>
    <t>Target indication is in focus of health policy agenda</t>
  </si>
  <si>
    <t xml:space="preserve">Technical Implementation </t>
  </si>
  <si>
    <t>Feasibility of the project and workplan</t>
  </si>
  <si>
    <t>Risk management plan</t>
  </si>
  <si>
    <t>Realistic financing plan</t>
  </si>
  <si>
    <t>Further team member 1 and title</t>
  </si>
  <si>
    <t>Description of patent strategy and a declaration of the current status of all related patents</t>
  </si>
  <si>
    <t>Burden of the disease</t>
  </si>
  <si>
    <t>Efficacy improvement</t>
  </si>
  <si>
    <t>Safety profile improvement</t>
  </si>
  <si>
    <t>Commercial feasibility</t>
  </si>
  <si>
    <t>Fundraising status and investment case</t>
  </si>
  <si>
    <t>Project name</t>
  </si>
  <si>
    <t>Lead responsible and title</t>
  </si>
  <si>
    <t>Further team member 2 and title</t>
  </si>
  <si>
    <t>Further team member 3 and title</t>
  </si>
  <si>
    <t>Other information on the team</t>
  </si>
  <si>
    <t>Estimated start date of the project</t>
  </si>
  <si>
    <t>Total number of molecules in focus</t>
  </si>
  <si>
    <t>Name of the molecules</t>
  </si>
  <si>
    <t>Total number of indications in focus</t>
  </si>
  <si>
    <t>Name of the indications</t>
  </si>
  <si>
    <t>Domain 1</t>
  </si>
  <si>
    <t>Domain 2</t>
  </si>
  <si>
    <t>Domain 3</t>
  </si>
  <si>
    <t>Domain 4</t>
  </si>
  <si>
    <t>Domain 5</t>
  </si>
  <si>
    <t>Set a weight for the domain between 0% and 100%</t>
  </si>
  <si>
    <t>Country / City</t>
  </si>
  <si>
    <t>Domain overall score</t>
  </si>
  <si>
    <t>Assessment criteria</t>
  </si>
  <si>
    <t>Criteria score</t>
  </si>
  <si>
    <t>Input for the criteria</t>
  </si>
  <si>
    <t>Scoring function (check the notes)</t>
  </si>
  <si>
    <t>Incorporated / Academia / Other</t>
  </si>
  <si>
    <t>Description of the hypothesis
Supporting scientific publications</t>
  </si>
  <si>
    <t>Studies &amp; publications on efficacy data</t>
  </si>
  <si>
    <t>Studies &amp; publications on safety data</t>
  </si>
  <si>
    <t>Studies &amp; publications on burden of care</t>
  </si>
  <si>
    <t>Burden of care improvement from the patient's pespective</t>
  </si>
  <si>
    <t>Burden of care improvement from the caregiver's pespective</t>
  </si>
  <si>
    <t>Weight of the domain</t>
  </si>
  <si>
    <t>Score of the domain</t>
  </si>
  <si>
    <t>Overall score for the project</t>
  </si>
  <si>
    <t>Sum of the weighting scores</t>
  </si>
  <si>
    <t>Summary of the domain based on the criteria</t>
  </si>
  <si>
    <t>SCORING TABLE</t>
  </si>
  <si>
    <t>Domain level</t>
  </si>
  <si>
    <t>Subdomain level</t>
  </si>
  <si>
    <t>Assessment criteria level</t>
  </si>
  <si>
    <t>Ezt is benne hagynám, mert arról szól, hogy mennyire teervezik helesen felhasználni az funder által adott forrásokat</t>
  </si>
  <si>
    <t xml:space="preserve">Mennyire látják reálsian a következő időszak finanszírozását. Pl: Egy korai fázisú cégnél, akik valami grant jellegű vagy filantróp finanszírozást szeretnének, fontos lehet, hogy biztosak legyenek abban, hogy a cég hosszú távon is gondokozik azon, hogy ki és hogyan fogjaa finanszírozást biztosítani (abban az időszakban, amikor a grant mondjuk már nem opció), vagyis biztosítottnak lássa, hogy jól hasznosul az ő pénze is. </t>
  </si>
  <si>
    <t>Profitability potential</t>
  </si>
  <si>
    <t>Competitive landscape</t>
  </si>
  <si>
    <t>Acceptability of co-investors</t>
  </si>
  <si>
    <t>Expected dilution over time</t>
  </si>
  <si>
    <t>Financial return on investment (eNPV + eIRR)</t>
  </si>
  <si>
    <t>Excellence and functionality of the advisory board</t>
  </si>
  <si>
    <t>Intensity of the required development</t>
  </si>
  <si>
    <t>Appropriate risk management plan</t>
  </si>
  <si>
    <t>Burden of care improvement for patients</t>
  </si>
  <si>
    <t>Revenue potential pricing</t>
  </si>
  <si>
    <t>Revenue potential unit sales</t>
  </si>
  <si>
    <t>Business opportunity</t>
  </si>
  <si>
    <t>Solid basis of the repurposing hypothesis</t>
  </si>
  <si>
    <t xml:space="preserve">Other legal / ethical restrictions that impact feasibility </t>
  </si>
  <si>
    <t>Validity and quality of evidence on medical / clinical parameters</t>
  </si>
  <si>
    <t>Support of other policy agenda (spillover effect)</t>
  </si>
  <si>
    <t>Clearly defined roles and responsibilities</t>
  </si>
  <si>
    <t>Committed industrial partners</t>
  </si>
  <si>
    <t>Access of development and production technology</t>
  </si>
  <si>
    <t>Revenue potential (unit sales &amp; pricing)</t>
  </si>
  <si>
    <t>Appropriately planned use of funds</t>
  </si>
  <si>
    <t>3) Technical Implementation</t>
  </si>
  <si>
    <t>Satisfactory compensation / reward for the investment</t>
  </si>
  <si>
    <t>Affordability of requested funding amount</t>
  </si>
  <si>
    <t>Burden of disease</t>
  </si>
  <si>
    <t>Embedded patient-centricity</t>
  </si>
  <si>
    <t>Patent status allows repurposing activity</t>
  </si>
  <si>
    <t>Other legal / ethical restrictions that impact feasibility</t>
  </si>
  <si>
    <t>Burden of care improvement for caregivers</t>
  </si>
  <si>
    <t>1) Basic enablers</t>
  </si>
  <si>
    <t>Medical / clinical parameters</t>
  </si>
  <si>
    <t>Unmet medical need</t>
  </si>
  <si>
    <t>Impact on health &amp; social care resource use and costs</t>
  </si>
  <si>
    <t>Advancing perception and know-how on drug repurposing</t>
  </si>
  <si>
    <t>Health policy implications</t>
  </si>
  <si>
    <t>Team and partnerships</t>
  </si>
  <si>
    <t>Overall approach, methodology, and concept</t>
  </si>
  <si>
    <t>Development approach</t>
  </si>
  <si>
    <t>4) Business opportunity</t>
  </si>
  <si>
    <t>Business potential</t>
  </si>
  <si>
    <t>Commercial prospects</t>
  </si>
  <si>
    <t>5) Fundraising profile</t>
  </si>
  <si>
    <t>Yes</t>
  </si>
  <si>
    <t>No</t>
  </si>
  <si>
    <t>Description of other legal or ethical issues with corresponding documents</t>
  </si>
  <si>
    <t>Fundraising profile</t>
  </si>
  <si>
    <t xml:space="preserve">Business opportunity </t>
  </si>
  <si>
    <t>Team description and publication track record</t>
  </si>
  <si>
    <t>Team description and business track record</t>
  </si>
  <si>
    <t>Score</t>
  </si>
  <si>
    <t>Studies &amp; publications on safety and efficacy data</t>
  </si>
  <si>
    <t>Studies &amp; publications on disease burden</t>
  </si>
  <si>
    <t>Policy reports, publications and other publicly available documents</t>
  </si>
  <si>
    <t>Estimations and projections on the resource use and costs</t>
  </si>
  <si>
    <t>Information on the equity issues and potential developments in the disease area</t>
  </si>
  <si>
    <t>Information on the expected spillover effects</t>
  </si>
  <si>
    <t>Information on the contribution to drug repurposing perception and know-how</t>
  </si>
  <si>
    <t>Criteria selected</t>
  </si>
  <si>
    <t>Impact on the equity in patient access</t>
  </si>
  <si>
    <t>Criteria score
(empty if not selected)</t>
  </si>
  <si>
    <t>Patient representation is appropriate within the team</t>
  </si>
  <si>
    <t>Description of team roles and responsibilities</t>
  </si>
  <si>
    <t>Description of advisory board</t>
  </si>
  <si>
    <t>Description of industrial partners</t>
  </si>
  <si>
    <t>Description of patient representation in the project</t>
  </si>
  <si>
    <t>Overall approach, methodology and concept of the project</t>
  </si>
  <si>
    <t xml:space="preserve">Embedded patient-centricity </t>
  </si>
  <si>
    <t>Development plan</t>
  </si>
  <si>
    <t>Project workplan</t>
  </si>
  <si>
    <t>Development and production plan</t>
  </si>
  <si>
    <t>Project concept description</t>
  </si>
  <si>
    <t>Operating cost intensity</t>
  </si>
  <si>
    <t>Sales predictions</t>
  </si>
  <si>
    <t>Pricing strategy</t>
  </si>
  <si>
    <t>Calclulated from the scores on sales and pricing</t>
  </si>
  <si>
    <t>Operating cost estimations</t>
  </si>
  <si>
    <t>Calclulated from the scores on revenue potential and operating costs</t>
  </si>
  <si>
    <t>Net present value and internal rate of return estimations</t>
  </si>
  <si>
    <t>Details on requested funding amount</t>
  </si>
  <si>
    <t>Plan on spending the funds</t>
  </si>
  <si>
    <t>Proposal on compenstation / reward</t>
  </si>
  <si>
    <t>Long-term project financing plan</t>
  </si>
  <si>
    <t>c</t>
  </si>
  <si>
    <t>Efficacy of the repurposing project</t>
  </si>
  <si>
    <t>Safety profile of the repurposing project</t>
  </si>
  <si>
    <t>Burden of care of the repurposing project from the patient's pespective</t>
  </si>
  <si>
    <t>Burden of care of the repurposing project from the caregiver's pespective</t>
  </si>
  <si>
    <t>2) Expected benefits</t>
  </si>
  <si>
    <t>Expected benefits</t>
  </si>
  <si>
    <t>Efficacy of the current  standard of care</t>
  </si>
  <si>
    <t>Calculated from the two criteria below: Repurposing candidate - Standard of care therapy</t>
  </si>
  <si>
    <t>Safety profile of the current standard of care</t>
  </si>
  <si>
    <t>Calculated from the two criteria below: Repurposing project - Standard of care therapy</t>
  </si>
  <si>
    <t>Burden of care of the current standard of care from the patient's pespective</t>
  </si>
  <si>
    <t>Burden of care of the current standard of care from the caregiver's pespective</t>
  </si>
  <si>
    <t>x</t>
  </si>
  <si>
    <t>Business Opportunity</t>
  </si>
  <si>
    <t>Individual professional excellence of team members and leadership</t>
  </si>
  <si>
    <t>Individual business track record of team members and leadership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</si>
</sst>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Aptos Narrow"/>
      <family val="2"/>
      <scheme val="minor"/>
    </font>
    <font>
      <sz val="11"/>
      <color rgb="FFFF0000"/>
      <name val="Aptos Narrow"/>
      <family val="2"/>
      <charset val="238"/>
      <scheme val="minor"/>
    </font>
    <font>
      <b/>
      <sz val="14"/>
      <color theme="1"/>
      <name val="Aptos Narrow"/>
      <family val="2"/>
      <scheme val="minor"/>
    </font>
    <font>
      <b/>
      <sz val="20"/>
      <color theme="1"/>
      <name val="Aptos Narrow"/>
      <family val="2"/>
      <scheme val="minor"/>
    </font>
    <font>
      <b/>
      <i/>
      <sz val="11"/>
      <color theme="1"/>
      <name val="Aptos Narrow"/>
      <family val="2"/>
      <scheme val="minor"/>
    </font>
    <font>
      <i/>
      <sz val="11"/>
      <color theme="1"/>
      <name val="Aptos Narrow"/>
      <family val="2"/>
      <scheme val="minor"/>
    </font>
    <font>
      <sz val="11"/>
      <color rgb="FFFF0000"/>
      <name val="Aptos Narrow"/>
      <family val="2"/>
      <scheme val="minor"/>
    </font>
    <font>
      <b/>
      <sz val="11"/>
      <color theme="1"/>
      <name val="Aptos Display"/>
      <family val="2"/>
      <scheme val="major"/>
    </font>
    <font>
      <sz val="11"/>
      <color theme="0"/>
      <name val="Aptos Narrow"/>
      <family val="2"/>
      <scheme val="minor"/>
    </font>
    <font>
      <b/>
      <sz val="16"/>
      <color theme="0"/>
      <name val="Aptos Narrow"/>
      <family val="2"/>
      <scheme val="minor"/>
    </font>
    <font>
      <b/>
      <sz val="11"/>
      <color theme="0"/>
      <name val="Aptos Display"/>
      <family val="2"/>
      <scheme val="major"/>
    </font>
    <font>
      <b/>
      <sz val="11"/>
      <color theme="0"/>
      <name val="Aptos Narrow"/>
      <family val="2"/>
      <scheme val="minor"/>
    </font>
    <font>
      <sz val="9"/>
      <color indexed="81"/>
      <name val="Tahoma"/>
      <family val="2"/>
      <charset val="238"/>
    </font>
    <font>
      <sz val="12"/>
      <color indexed="81"/>
      <name val="Tahoma"/>
      <family val="2"/>
      <charset val="238"/>
    </font>
    <font>
      <b/>
      <sz val="12"/>
      <color theme="0"/>
      <name val="Aptos Narrow"/>
      <family val="2"/>
      <scheme val="minor"/>
    </font>
    <font>
      <b/>
      <sz val="20"/>
      <color rgb="FF329E9B"/>
      <name val="Aptos Display"/>
      <family val="2"/>
      <scheme val="major"/>
    </font>
    <font>
      <sz val="11"/>
      <color theme="8" tint="0.39997558519241921"/>
      <name val="Aptos Narrow"/>
      <family val="2"/>
      <scheme val="minor"/>
    </font>
    <font>
      <b/>
      <sz val="9"/>
      <color indexed="81"/>
      <name val="Tahoma"/>
      <family val="2"/>
      <charset val="238"/>
    </font>
    <font>
      <b/>
      <sz val="11"/>
      <color theme="0" tint="-4.9989318521683403E-2"/>
      <name val="Aptos Narrow"/>
      <family val="2"/>
      <scheme val="minor"/>
    </font>
    <font>
      <b/>
      <sz val="16"/>
      <color theme="1"/>
      <name val="Aptos Narrow"/>
      <family val="2"/>
      <scheme val="minor"/>
    </font>
    <font>
      <sz val="11"/>
      <color theme="0" tint="-0.14999847407452621"/>
      <name val="Aptos Narrow"/>
      <family val="2"/>
      <scheme val="minor"/>
    </font>
  </fonts>
  <fills count="7">
    <fill>
      <patternFill patternType="none"/>
    </fill>
    <fill>
      <patternFill patternType="gray125"/>
    </fill>
    <fill>
      <patternFill patternType="solid">
        <fgColor rgb="FF329E9B"/>
        <bgColor indexed="64"/>
      </patternFill>
    </fill>
    <fill>
      <patternFill patternType="solid">
        <fgColor rgb="FF1C2D37"/>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tint="-4.9989318521683403E-2"/>
        <bgColor indexed="64"/>
      </patternFill>
    </fill>
  </fills>
  <borders count="8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theme="0"/>
      </left>
      <right/>
      <top/>
      <bottom/>
      <diagonal/>
    </border>
    <border>
      <left style="thin">
        <color theme="0"/>
      </left>
      <right/>
      <top/>
      <bottom style="thin">
        <color theme="0"/>
      </bottom>
      <diagonal/>
    </border>
    <border>
      <left/>
      <right style="thin">
        <color theme="1"/>
      </right>
      <top/>
      <bottom style="thin">
        <color theme="1"/>
      </bottom>
      <diagonal/>
    </border>
    <border>
      <left/>
      <right style="thin">
        <color theme="1"/>
      </right>
      <top style="thin">
        <color theme="1"/>
      </top>
      <bottom style="thin">
        <color theme="1"/>
      </bottom>
      <diagonal/>
    </border>
    <border>
      <left/>
      <right style="thin">
        <color theme="0"/>
      </right>
      <top/>
      <bottom style="thin">
        <color theme="0"/>
      </bottom>
      <diagonal/>
    </border>
    <border>
      <left/>
      <right style="thin">
        <color theme="0"/>
      </right>
      <top style="thin">
        <color theme="0"/>
      </top>
      <bottom/>
      <diagonal/>
    </border>
    <border>
      <left style="thick">
        <color rgb="FF1C2D37"/>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thick">
        <color rgb="FF1C2D37"/>
      </right>
      <top style="thin">
        <color indexed="64"/>
      </top>
      <bottom style="thin">
        <color theme="1"/>
      </bottom>
      <diagonal/>
    </border>
    <border>
      <left style="thick">
        <color rgb="FF1C2D37"/>
      </left>
      <right style="thin">
        <color theme="1"/>
      </right>
      <top style="thin">
        <color theme="1"/>
      </top>
      <bottom style="thin">
        <color theme="1"/>
      </bottom>
      <diagonal/>
    </border>
    <border>
      <left style="thin">
        <color theme="1"/>
      </left>
      <right style="thick">
        <color rgb="FF1C2D37"/>
      </right>
      <top style="thin">
        <color theme="1"/>
      </top>
      <bottom style="thin">
        <color theme="1"/>
      </bottom>
      <diagonal/>
    </border>
    <border>
      <left/>
      <right style="thin">
        <color theme="0"/>
      </right>
      <top/>
      <bottom/>
      <diagonal/>
    </border>
    <border>
      <left/>
      <right style="thin">
        <color rgb="FF1C2D37"/>
      </right>
      <top/>
      <bottom style="thin">
        <color rgb="FF1C2D37"/>
      </bottom>
      <diagonal/>
    </border>
    <border>
      <left style="thin">
        <color rgb="FF1C2D37"/>
      </left>
      <right style="thin">
        <color rgb="FF1C2D37"/>
      </right>
      <top/>
      <bottom style="thin">
        <color rgb="FF1C2D37"/>
      </bottom>
      <diagonal/>
    </border>
    <border>
      <left style="thin">
        <color rgb="FF1C2D37"/>
      </left>
      <right/>
      <top/>
      <bottom style="thin">
        <color rgb="FF1C2D37"/>
      </bottom>
      <diagonal/>
    </border>
    <border>
      <left style="thick">
        <color rgb="FF1C2D37"/>
      </left>
      <right style="thick">
        <color rgb="FF1C2D37"/>
      </right>
      <top/>
      <bottom/>
      <diagonal/>
    </border>
    <border>
      <left/>
      <right style="thick">
        <color rgb="FF1C2D37"/>
      </right>
      <top/>
      <bottom/>
      <diagonal/>
    </border>
    <border>
      <left/>
      <right/>
      <top/>
      <bottom style="thin">
        <color theme="1"/>
      </bottom>
      <diagonal/>
    </border>
    <border>
      <left/>
      <right/>
      <top style="thin">
        <color theme="1"/>
      </top>
      <bottom style="thin">
        <color theme="1"/>
      </bottom>
      <diagonal/>
    </border>
    <border>
      <left style="thin">
        <color rgb="FF1C2D37"/>
      </left>
      <right style="thin">
        <color rgb="FF1C2D37"/>
      </right>
      <top/>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style="thin">
        <color indexed="64"/>
      </bottom>
      <diagonal/>
    </border>
    <border>
      <left style="thick">
        <color rgb="FF1C2D37"/>
      </left>
      <right style="thin">
        <color theme="1"/>
      </right>
      <top style="thin">
        <color theme="1"/>
      </top>
      <bottom style="thick">
        <color rgb="FF1C2D37"/>
      </bottom>
      <diagonal/>
    </border>
    <border>
      <left style="thin">
        <color theme="1"/>
      </left>
      <right style="thin">
        <color theme="1"/>
      </right>
      <top style="thin">
        <color theme="1"/>
      </top>
      <bottom style="thick">
        <color rgb="FF1C2D37"/>
      </bottom>
      <diagonal/>
    </border>
    <border>
      <left style="thin">
        <color indexed="64"/>
      </left>
      <right style="thin">
        <color indexed="64"/>
      </right>
      <top style="thin">
        <color theme="1"/>
      </top>
      <bottom style="thick">
        <color rgb="FF1C2D37"/>
      </bottom>
      <diagonal/>
    </border>
    <border>
      <left style="thin">
        <color theme="1"/>
      </left>
      <right style="thick">
        <color rgb="FF1C2D37"/>
      </right>
      <top style="thin">
        <color theme="1"/>
      </top>
      <bottom style="thick">
        <color rgb="FF1C2D37"/>
      </bottom>
      <diagonal/>
    </border>
    <border>
      <left style="thin">
        <color theme="0"/>
      </left>
      <right style="thin">
        <color theme="0"/>
      </right>
      <top style="thin">
        <color theme="0"/>
      </top>
      <bottom style="thick">
        <color rgb="FF329E9B"/>
      </bottom>
      <diagonal/>
    </border>
    <border diagonalDown="1">
      <left style="thin">
        <color theme="0"/>
      </left>
      <right style="thin">
        <color theme="0"/>
      </right>
      <top style="thin">
        <color theme="0"/>
      </top>
      <bottom style="thin">
        <color theme="0"/>
      </bottom>
      <diagonal style="thin">
        <color theme="0"/>
      </diagonal>
    </border>
    <border>
      <left style="medium">
        <color theme="0"/>
      </left>
      <right style="medium">
        <color theme="0"/>
      </right>
      <top style="medium">
        <color theme="0"/>
      </top>
      <bottom style="medium">
        <color theme="0"/>
      </bottom>
      <diagonal/>
    </border>
    <border>
      <left style="thin">
        <color indexed="64"/>
      </left>
      <right style="thick">
        <color rgb="FF1C2D37"/>
      </right>
      <top style="thin">
        <color indexed="64"/>
      </top>
      <bottom/>
      <diagonal/>
    </border>
    <border>
      <left style="thin">
        <color indexed="64"/>
      </left>
      <right style="thick">
        <color rgb="FF1C2D37"/>
      </right>
      <top/>
      <bottom/>
      <diagonal/>
    </border>
    <border>
      <left style="thin">
        <color indexed="64"/>
      </left>
      <right style="thick">
        <color rgb="FF1C2D37"/>
      </right>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ck">
        <color rgb="FF1C2D37"/>
      </left>
      <right style="thin">
        <color theme="1"/>
      </right>
      <top style="thin">
        <color indexed="64"/>
      </top>
      <bottom/>
      <diagonal/>
    </border>
    <border>
      <left style="thick">
        <color rgb="FF1C2D37"/>
      </left>
      <right style="thin">
        <color theme="1"/>
      </right>
      <top/>
      <bottom/>
      <diagonal/>
    </border>
    <border>
      <left style="thick">
        <color rgb="FF1C2D37"/>
      </left>
      <right style="thin">
        <color theme="1"/>
      </right>
      <top/>
      <bottom style="thin">
        <color theme="1"/>
      </bottom>
      <diagonal/>
    </border>
    <border>
      <left style="thick">
        <color theme="0" tint="-0.14996795556505021"/>
      </left>
      <right style="thick">
        <color theme="0" tint="-0.14996795556505021"/>
      </right>
      <top style="thick">
        <color rgb="FF1C2D37"/>
      </top>
      <bottom style="thick">
        <color theme="0" tint="-0.14996795556505021"/>
      </bottom>
      <diagonal/>
    </border>
    <border>
      <left style="thick">
        <color theme="0" tint="-0.14996795556505021"/>
      </left>
      <right style="thick">
        <color theme="0" tint="-0.14996795556505021"/>
      </right>
      <top style="thick">
        <color theme="0" tint="-0.14996795556505021"/>
      </top>
      <bottom style="thick">
        <color theme="0" tint="-0.1499679555650502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1C2D37"/>
      </left>
      <right/>
      <top/>
      <bottom/>
      <diagonal/>
    </border>
    <border>
      <left style="thick">
        <color theme="0" tint="-0.14996795556505021"/>
      </left>
      <right style="thin">
        <color theme="0"/>
      </right>
      <top style="thin">
        <color theme="0"/>
      </top>
      <bottom style="thin">
        <color theme="0"/>
      </bottom>
      <diagonal/>
    </border>
    <border>
      <left style="thin">
        <color theme="0"/>
      </left>
      <right style="thick">
        <color theme="0" tint="-0.14996795556505021"/>
      </right>
      <top style="thin">
        <color theme="0"/>
      </top>
      <bottom style="thin">
        <color theme="0"/>
      </bottom>
      <diagonal/>
    </border>
    <border>
      <left/>
      <right style="thin">
        <color theme="0"/>
      </right>
      <top style="thin">
        <color theme="0"/>
      </top>
      <bottom style="thin">
        <color theme="0"/>
      </bottom>
      <diagonal/>
    </border>
    <border>
      <left/>
      <right/>
      <top style="thick">
        <color rgb="FF1C2D37"/>
      </top>
      <bottom/>
      <diagonal/>
    </border>
    <border>
      <left style="thick">
        <color rgb="FF1C2D37"/>
      </left>
      <right style="thin">
        <color theme="1"/>
      </right>
      <top style="thin">
        <color theme="1"/>
      </top>
      <bottom/>
      <diagonal/>
    </border>
    <border>
      <left style="thin">
        <color theme="1"/>
      </left>
      <right style="thin">
        <color theme="1"/>
      </right>
      <top style="thin">
        <color theme="1"/>
      </top>
      <bottom/>
      <diagonal/>
    </border>
    <border>
      <left style="thin">
        <color theme="1"/>
      </left>
      <right style="thick">
        <color rgb="FF1C2D37"/>
      </right>
      <top style="thin">
        <color theme="1"/>
      </top>
      <bottom/>
      <diagonal/>
    </border>
    <border>
      <left style="thick">
        <color theme="0" tint="-0.14996795556505021"/>
      </left>
      <right/>
      <top style="thick">
        <color rgb="FF1C2D37"/>
      </top>
      <bottom style="thick">
        <color theme="0" tint="-0.14996795556505021"/>
      </bottom>
      <diagonal/>
    </border>
    <border>
      <left style="thick">
        <color theme="0" tint="-0.14996795556505021"/>
      </left>
      <right/>
      <top style="thick">
        <color theme="0" tint="-0.14996795556505021"/>
      </top>
      <bottom style="thick">
        <color theme="0" tint="-0.14996795556505021"/>
      </bottom>
      <diagonal/>
    </border>
    <border>
      <left style="thin">
        <color theme="0"/>
      </left>
      <right/>
      <top style="thin">
        <color theme="0"/>
      </top>
      <bottom style="thin">
        <color theme="0"/>
      </bottom>
      <diagonal/>
    </border>
    <border>
      <left/>
      <right style="thin">
        <color theme="0" tint="-0.14996795556505021"/>
      </right>
      <top/>
      <bottom style="thin">
        <color theme="0" tint="-0.14996795556505021"/>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ck">
        <color rgb="FF1C2D37"/>
      </bottom>
      <diagonal/>
    </border>
    <border>
      <left style="thin">
        <color theme="1"/>
      </left>
      <right style="thin">
        <color indexed="64"/>
      </right>
      <top/>
      <bottom style="thick">
        <color theme="1"/>
      </bottom>
      <diagonal/>
    </border>
    <border>
      <left/>
      <right style="thick">
        <color theme="0" tint="-0.14996795556505021"/>
      </right>
      <top style="thick">
        <color theme="0" tint="-0.14996795556505021"/>
      </top>
      <bottom style="thick">
        <color theme="0" tint="-0.14996795556505021"/>
      </bottom>
      <diagonal/>
    </border>
    <border>
      <left/>
      <right style="thin">
        <color theme="1"/>
      </right>
      <top style="thin">
        <color indexed="64"/>
      </top>
      <bottom style="thin">
        <color theme="1"/>
      </bottom>
      <diagonal/>
    </border>
    <border>
      <left/>
      <right style="thin">
        <color theme="1"/>
      </right>
      <top style="thin">
        <color theme="1"/>
      </top>
      <bottom/>
      <diagonal/>
    </border>
    <border>
      <left style="thick">
        <color rgb="FF1C2D37"/>
      </left>
      <right style="thin">
        <color rgb="FF1C2D37"/>
      </right>
      <top style="thin">
        <color indexed="64"/>
      </top>
      <bottom style="thin">
        <color theme="1"/>
      </bottom>
      <diagonal/>
    </border>
    <border>
      <left style="thick">
        <color rgb="FF1C2D37"/>
      </left>
      <right style="thin">
        <color rgb="FF1C2D37"/>
      </right>
      <top style="thin">
        <color theme="1"/>
      </top>
      <bottom style="thin">
        <color theme="1"/>
      </bottom>
      <diagonal/>
    </border>
    <border>
      <left style="thick">
        <color rgb="FF1C2D37"/>
      </left>
      <right style="thin">
        <color rgb="FF1C2D37"/>
      </right>
      <top style="thin">
        <color theme="1"/>
      </top>
      <bottom style="thick">
        <color rgb="FF1C2D37"/>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right/>
      <top style="medium">
        <color theme="0"/>
      </top>
      <bottom/>
      <diagonal/>
    </border>
    <border>
      <left/>
      <right/>
      <top/>
      <bottom style="medium">
        <color theme="0"/>
      </bottom>
      <diagonal/>
    </border>
  </borders>
  <cellStyleXfs count="2">
    <xf numFmtId="0" fontId="0" fillId="0" borderId="0"/>
    <xf numFmtId="9" fontId="1" fillId="0" borderId="0" applyFont="0" applyFill="0" applyBorder="0" applyAlignment="0" applyProtection="0"/>
  </cellStyleXfs>
  <cellXfs count="179">
    <xf numFmtId="0" fontId="0" fillId="0" borderId="0" xfId="0"/>
    <xf numFmtId="0" fontId="0" fillId="0" borderId="1" xfId="0" applyBorder="1" applyAlignment="1">
      <alignment horizontal="center" wrapText="1"/>
    </xf>
    <xf numFmtId="0" fontId="0" fillId="0" borderId="1" xfId="0" applyBorder="1"/>
    <xf numFmtId="0" fontId="2" fillId="0" borderId="1" xfId="0" applyFont="1" applyBorder="1"/>
    <xf numFmtId="0" fontId="6" fillId="0" borderId="1" xfId="0" applyFont="1" applyBorder="1"/>
    <xf numFmtId="0" fontId="5" fillId="0" borderId="1" xfId="0" applyFont="1" applyBorder="1"/>
    <xf numFmtId="0" fontId="0" fillId="0" borderId="1" xfId="0" applyBorder="1" applyAlignment="1">
      <alignment horizontal="left" indent="1"/>
    </xf>
    <xf numFmtId="0" fontId="11" fillId="2" borderId="1" xfId="0" applyFont="1" applyFill="1" applyBorder="1"/>
    <xf numFmtId="0" fontId="10" fillId="0" borderId="1" xfId="0" applyFont="1" applyBorder="1" applyAlignment="1">
      <alignment horizontal="left"/>
    </xf>
    <xf numFmtId="0" fontId="0" fillId="0" borderId="1" xfId="0" applyBorder="1" applyAlignment="1">
      <alignment horizontal="center"/>
    </xf>
    <xf numFmtId="9" fontId="12" fillId="2" borderId="2" xfId="1" applyFont="1" applyFill="1" applyBorder="1" applyAlignment="1">
      <alignment horizontal="center" vertical="center"/>
    </xf>
    <xf numFmtId="0" fontId="0" fillId="0" borderId="1" xfId="0" applyBorder="1" applyAlignment="1">
      <alignment vertical="center"/>
    </xf>
    <xf numFmtId="0" fontId="13" fillId="3" borderId="1" xfId="0" applyFont="1" applyFill="1" applyBorder="1" applyAlignment="1">
      <alignment horizontal="left"/>
      <extLst>
        <ext xmlns:xfpb="http://schemas.microsoft.com/office/spreadsheetml/2022/featurepropertybag" uri="{C7286773-470A-42A8-94C5-96B5CB345126}">
          <xfpb:xfComplement i="0"/>
        </ext>
      </extLst>
    </xf>
    <xf numFmtId="0" fontId="14" fillId="3" borderId="1" xfId="0" applyFont="1" applyFill="1" applyBorder="1" applyAlignment="1">
      <alignment horizontal="left"/>
    </xf>
    <xf numFmtId="0" fontId="13" fillId="3" borderId="1" xfId="0" applyFont="1" applyFill="1" applyBorder="1" applyAlignment="1">
      <alignment horizontal="left" vertical="center"/>
    </xf>
    <xf numFmtId="0" fontId="13" fillId="3" borderId="1" xfId="0" applyFont="1" applyFill="1" applyBorder="1" applyAlignment="1">
      <alignment horizontal="left"/>
    </xf>
    <xf numFmtId="0" fontId="0" fillId="0" borderId="1" xfId="0" applyBorder="1" applyAlignment="1">
      <alignment horizontal="left" indent="2"/>
    </xf>
    <xf numFmtId="0" fontId="0" fillId="0" borderId="1" xfId="0" applyBorder="1" applyAlignment="1">
      <alignment horizontal="left" indent="3"/>
    </xf>
    <xf numFmtId="0" fontId="8" fillId="0" borderId="1" xfId="0" applyFont="1" applyBorder="1"/>
    <xf numFmtId="0" fontId="4" fillId="0" borderId="1" xfId="0" applyFont="1" applyBorder="1" applyAlignment="1">
      <alignment horizontal="left" indent="2"/>
    </xf>
    <xf numFmtId="0" fontId="0" fillId="0" borderId="5" xfId="0" applyBorder="1"/>
    <xf numFmtId="0" fontId="0" fillId="0" borderId="3" xfId="0" applyBorder="1" applyAlignment="1">
      <alignment horizontal="center"/>
    </xf>
    <xf numFmtId="0" fontId="0" fillId="0" borderId="4" xfId="0" applyBorder="1"/>
    <xf numFmtId="0" fontId="0" fillId="0" borderId="6" xfId="0" applyBorder="1" applyAlignment="1">
      <alignment horizontal="center"/>
    </xf>
    <xf numFmtId="0" fontId="0" fillId="0" borderId="14" xfId="0" applyBorder="1"/>
    <xf numFmtId="0" fontId="0" fillId="0" borderId="16" xfId="0" applyBorder="1" applyAlignment="1">
      <alignment horizontal="center"/>
    </xf>
    <xf numFmtId="0" fontId="0" fillId="4" borderId="0" xfId="0" applyFill="1"/>
    <xf numFmtId="0" fontId="13" fillId="3" borderId="13" xfId="0" applyFont="1" applyFill="1" applyBorder="1" applyAlignment="1">
      <alignment horizontal="left"/>
      <extLst>
        <ext xmlns:xfpb="http://schemas.microsoft.com/office/spreadsheetml/2022/featurepropertybag" uri="{C7286773-470A-42A8-94C5-96B5CB345126}">
          <xfpb:xfComplement i="0"/>
        </ext>
      </extLst>
    </xf>
    <xf numFmtId="0" fontId="2" fillId="4" borderId="0" xfId="0" applyFont="1" applyFill="1"/>
    <xf numFmtId="0" fontId="13" fillId="3" borderId="14" xfId="0" applyFont="1" applyFill="1" applyBorder="1" applyAlignment="1">
      <alignment horizontal="left" vertical="center"/>
      <extLst>
        <ext xmlns:xfpb="http://schemas.microsoft.com/office/spreadsheetml/2022/featurepropertybag" uri="{C7286773-470A-42A8-94C5-96B5CB345126}">
          <xfpb:xfComplement i="0"/>
        </ext>
      </extLst>
    </xf>
    <xf numFmtId="0" fontId="14" fillId="3" borderId="21" xfId="0" applyFont="1" applyFill="1" applyBorder="1" applyAlignment="1">
      <alignment horizontal="center" vertical="center"/>
    </xf>
    <xf numFmtId="0" fontId="14" fillId="3" borderId="22" xfId="0" applyFont="1" applyFill="1" applyBorder="1" applyAlignment="1">
      <alignment horizontal="center" vertical="center" wrapText="1"/>
    </xf>
    <xf numFmtId="0" fontId="14"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3" fillId="3" borderId="10" xfId="0" applyFont="1" applyFill="1" applyBorder="1" applyAlignment="1">
      <alignment horizontal="left"/>
      <extLst>
        <ext xmlns:xfpb="http://schemas.microsoft.com/office/spreadsheetml/2022/featurepropertybag" uri="{C7286773-470A-42A8-94C5-96B5CB345126}">
          <xfpb:xfComplement i="0"/>
        </ext>
      </extLst>
    </xf>
    <xf numFmtId="0" fontId="0" fillId="4" borderId="24" xfId="0" applyFill="1" applyBorder="1"/>
    <xf numFmtId="0" fontId="0" fillId="4" borderId="25" xfId="0" applyFill="1" applyBorder="1"/>
    <xf numFmtId="0" fontId="8" fillId="4" borderId="25" xfId="0" applyFont="1" applyFill="1" applyBorder="1"/>
    <xf numFmtId="0" fontId="0" fillId="0" borderId="7" xfId="0" applyBorder="1" applyAlignment="1">
      <alignment horizontal="center"/>
    </xf>
    <xf numFmtId="0" fontId="0" fillId="0" borderId="8" xfId="0" applyBorder="1" applyAlignment="1">
      <alignment horizontal="center"/>
    </xf>
    <xf numFmtId="0" fontId="2" fillId="4" borderId="0" xfId="0" applyFont="1" applyFill="1" applyAlignment="1">
      <alignment horizontal="right"/>
    </xf>
    <xf numFmtId="0" fontId="3" fillId="4" borderId="0" xfId="0" applyFont="1" applyFill="1" applyAlignment="1">
      <alignment horizontal="left"/>
    </xf>
    <xf numFmtId="0" fontId="1" fillId="4" borderId="0" xfId="0" applyFont="1" applyFill="1"/>
    <xf numFmtId="0" fontId="0" fillId="4" borderId="0" xfId="0" applyFill="1" applyAlignment="1">
      <alignment horizontal="left" indent="1"/>
    </xf>
    <xf numFmtId="0" fontId="0" fillId="4" borderId="0" xfId="0" applyFill="1" applyAlignment="1">
      <alignment horizontal="left" indent="2"/>
    </xf>
    <xf numFmtId="0" fontId="0" fillId="0" borderId="33" xfId="0" applyBorder="1" applyAlignment="1">
      <alignment horizontal="center"/>
    </xf>
    <xf numFmtId="0" fontId="0" fillId="4" borderId="0" xfId="0" applyFill="1" applyAlignment="1">
      <alignment horizontal="center"/>
    </xf>
    <xf numFmtId="0" fontId="0" fillId="4" borderId="0" xfId="0" applyFill="1" applyAlignment="1">
      <alignment horizontal="left" indent="3"/>
    </xf>
    <xf numFmtId="0" fontId="7" fillId="4" borderId="0" xfId="0" applyFont="1" applyFill="1"/>
    <xf numFmtId="0" fontId="8" fillId="4" borderId="0" xfId="0" applyFont="1" applyFill="1" applyAlignment="1">
      <alignment horizontal="center"/>
    </xf>
    <xf numFmtId="0" fontId="8" fillId="4" borderId="0" xfId="0" applyFont="1" applyFill="1"/>
    <xf numFmtId="0" fontId="3" fillId="4" borderId="0" xfId="0" applyFont="1" applyFill="1" applyAlignment="1">
      <alignment horizontal="left" indent="1"/>
    </xf>
    <xf numFmtId="0" fontId="18" fillId="4" borderId="0" xfId="0" applyFont="1" applyFill="1"/>
    <xf numFmtId="0" fontId="2" fillId="3" borderId="24" xfId="0" applyFont="1" applyFill="1" applyBorder="1"/>
    <xf numFmtId="0" fontId="0" fillId="3" borderId="24" xfId="0" applyFill="1" applyBorder="1"/>
    <xf numFmtId="15" fontId="0" fillId="0" borderId="1" xfId="0" applyNumberFormat="1" applyBorder="1"/>
    <xf numFmtId="15" fontId="0" fillId="0" borderId="1" xfId="0" applyNumberFormat="1" applyBorder="1" applyAlignment="1">
      <alignment horizontal="left" indent="2"/>
    </xf>
    <xf numFmtId="0" fontId="9" fillId="0" borderId="1" xfId="0" applyFont="1" applyBorder="1"/>
    <xf numFmtId="0" fontId="5" fillId="0" borderId="36" xfId="0" applyFont="1" applyBorder="1"/>
    <xf numFmtId="0" fontId="5" fillId="0" borderId="37" xfId="0" applyFont="1" applyBorder="1"/>
    <xf numFmtId="0" fontId="19" fillId="0" borderId="1" xfId="0" applyFont="1" applyBorder="1"/>
    <xf numFmtId="0" fontId="2" fillId="0" borderId="38" xfId="0" applyFont="1" applyBorder="1"/>
    <xf numFmtId="0" fontId="0" fillId="0" borderId="38" xfId="0" applyBorder="1"/>
    <xf numFmtId="0" fontId="3" fillId="0" borderId="38" xfId="0" applyFont="1" applyBorder="1" applyAlignment="1">
      <alignment horizontal="center"/>
    </xf>
    <xf numFmtId="0" fontId="13" fillId="3" borderId="14" xfId="0" applyFont="1" applyFill="1" applyBorder="1" applyAlignment="1">
      <alignment horizontal="left" vertical="center" wrapText="1"/>
      <extLst>
        <ext xmlns:xfpb="http://schemas.microsoft.com/office/spreadsheetml/2022/featurepropertybag" uri="{C7286773-470A-42A8-94C5-96B5CB345126}">
          <xfpb:xfComplement i="0"/>
        </ext>
      </extLst>
    </xf>
    <xf numFmtId="0" fontId="17" fillId="2" borderId="38" xfId="0" applyFont="1" applyFill="1" applyBorder="1" applyAlignment="1">
      <alignment horizontal="center"/>
    </xf>
    <xf numFmtId="0" fontId="0" fillId="0" borderId="38" xfId="0" applyBorder="1" applyAlignment="1">
      <alignment horizontal="center"/>
    </xf>
    <xf numFmtId="0" fontId="2" fillId="6" borderId="38" xfId="0" applyFont="1" applyFill="1" applyBorder="1" applyAlignment="1">
      <alignment horizontal="center" vertical="center"/>
    </xf>
    <xf numFmtId="0" fontId="13" fillId="3" borderId="38" xfId="0" applyFont="1" applyFill="1" applyBorder="1" applyAlignment="1">
      <alignment horizontal="left"/>
      <extLst>
        <ext xmlns:xfpb="http://schemas.microsoft.com/office/spreadsheetml/2022/featurepropertybag" uri="{C7286773-470A-42A8-94C5-96B5CB345126}">
          <xfpb:xfComplement i="0"/>
        </ext>
      </extLst>
    </xf>
    <xf numFmtId="0" fontId="14" fillId="0" borderId="38" xfId="0" applyFont="1" applyBorder="1" applyAlignment="1">
      <alignment vertical="center" wrapText="1"/>
    </xf>
    <xf numFmtId="0" fontId="13" fillId="3" borderId="38" xfId="0" applyFont="1" applyFill="1" applyBorder="1" applyAlignment="1">
      <alignment horizontal="left" vertical="center"/>
    </xf>
    <xf numFmtId="9" fontId="12" fillId="2" borderId="38" xfId="1" applyFont="1" applyFill="1" applyBorder="1" applyAlignment="1">
      <alignment horizontal="center" vertical="center"/>
    </xf>
    <xf numFmtId="0" fontId="0" fillId="0" borderId="38" xfId="0" applyBorder="1" applyAlignment="1">
      <alignment vertical="center"/>
    </xf>
    <xf numFmtId="0" fontId="10" fillId="0" borderId="38" xfId="0" applyFont="1" applyBorder="1" applyAlignment="1">
      <alignment horizontal="left"/>
    </xf>
    <xf numFmtId="0" fontId="13" fillId="3" borderId="38" xfId="0" applyFont="1" applyFill="1" applyBorder="1" applyAlignment="1">
      <alignment horizontal="left"/>
    </xf>
    <xf numFmtId="0" fontId="21" fillId="6" borderId="38" xfId="0" applyFont="1" applyFill="1" applyBorder="1" applyAlignment="1">
      <alignment horizontal="center" vertical="center"/>
    </xf>
    <xf numFmtId="0" fontId="14" fillId="3" borderId="28" xfId="0" applyFont="1" applyFill="1" applyBorder="1" applyAlignment="1">
      <alignment horizontal="center" vertical="center" wrapText="1"/>
    </xf>
    <xf numFmtId="0" fontId="0" fillId="4" borderId="48" xfId="0" applyFill="1" applyBorder="1"/>
    <xf numFmtId="0" fontId="0" fillId="4" borderId="49" xfId="0" applyFill="1" applyBorder="1"/>
    <xf numFmtId="0" fontId="0" fillId="0" borderId="54" xfId="0" applyBorder="1"/>
    <xf numFmtId="0" fontId="0" fillId="0" borderId="55" xfId="0" applyBorder="1"/>
    <xf numFmtId="0" fontId="0" fillId="0" borderId="56" xfId="0" applyBorder="1"/>
    <xf numFmtId="0" fontId="0" fillId="0" borderId="59" xfId="0" applyBorder="1" applyAlignment="1">
      <alignment horizontal="center"/>
    </xf>
    <xf numFmtId="0" fontId="0" fillId="4" borderId="57" xfId="0" applyFill="1" applyBorder="1"/>
    <xf numFmtId="0" fontId="2" fillId="3" borderId="53" xfId="0" applyFont="1" applyFill="1" applyBorder="1"/>
    <xf numFmtId="0" fontId="0" fillId="3" borderId="0" xfId="0" applyFill="1"/>
    <xf numFmtId="0" fontId="0" fillId="3" borderId="25" xfId="0" applyFill="1" applyBorder="1"/>
    <xf numFmtId="1" fontId="3" fillId="0" borderId="38" xfId="0" applyNumberFormat="1" applyFont="1" applyBorder="1" applyAlignment="1">
      <alignment horizontal="center"/>
    </xf>
    <xf numFmtId="164" fontId="12" fillId="2" borderId="2" xfId="0" applyNumberFormat="1" applyFont="1" applyFill="1" applyBorder="1" applyAlignment="1">
      <alignment horizontal="center" vertical="center" wrapText="1"/>
    </xf>
    <xf numFmtId="0" fontId="23" fillId="4" borderId="0" xfId="0" applyFont="1" applyFill="1"/>
    <xf numFmtId="0" fontId="23" fillId="4" borderId="24" xfId="0" applyFont="1" applyFill="1" applyBorder="1"/>
    <xf numFmtId="0" fontId="23" fillId="4" borderId="53" xfId="0" applyFont="1" applyFill="1" applyBorder="1"/>
    <xf numFmtId="0" fontId="0" fillId="4" borderId="61" xfId="0" applyFill="1" applyBorder="1"/>
    <xf numFmtId="0" fontId="0" fillId="4" borderId="62" xfId="0" applyFill="1" applyBorder="1"/>
    <xf numFmtId="0" fontId="0" fillId="0" borderId="63" xfId="0" applyBorder="1"/>
    <xf numFmtId="0" fontId="0" fillId="4" borderId="64" xfId="0" applyFill="1" applyBorder="1"/>
    <xf numFmtId="0" fontId="0" fillId="4" borderId="69" xfId="0" applyFill="1" applyBorder="1"/>
    <xf numFmtId="0" fontId="0" fillId="0" borderId="70" xfId="0" applyBorder="1" applyAlignment="1">
      <alignment horizontal="center"/>
    </xf>
    <xf numFmtId="0" fontId="0" fillId="0" borderId="12" xfId="0" applyBorder="1" applyAlignment="1">
      <alignment horizontal="center"/>
    </xf>
    <xf numFmtId="0" fontId="0" fillId="0" borderId="71" xfId="0" applyBorder="1" applyAlignment="1">
      <alignment horizontal="center"/>
    </xf>
    <xf numFmtId="0" fontId="11" fillId="3" borderId="38" xfId="0" applyFont="1" applyFill="1" applyBorder="1" applyAlignment="1">
      <alignment horizontal="center"/>
    </xf>
    <xf numFmtId="0" fontId="14" fillId="2" borderId="38" xfId="0" applyFont="1" applyFill="1" applyBorder="1" applyAlignment="1">
      <alignment horizontal="center"/>
    </xf>
    <xf numFmtId="0" fontId="17" fillId="2" borderId="38" xfId="0" applyFont="1" applyFill="1" applyBorder="1" applyAlignment="1">
      <alignment horizontal="center"/>
    </xf>
    <xf numFmtId="0" fontId="17" fillId="3" borderId="2"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3" xfId="0" applyFont="1" applyFill="1" applyBorder="1" applyAlignment="1">
      <alignment horizontal="center" vertical="center" wrapText="1"/>
    </xf>
    <xf numFmtId="9" fontId="12" fillId="5" borderId="2" xfId="0" applyNumberFormat="1"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23" fillId="4" borderId="0" xfId="0" applyFont="1" applyFill="1" applyAlignment="1">
      <alignment horizontal="center"/>
    </xf>
    <xf numFmtId="0" fontId="23" fillId="4" borderId="53" xfId="0" applyFont="1" applyFill="1" applyBorder="1" applyAlignment="1">
      <alignment horizontal="center"/>
    </xf>
    <xf numFmtId="0" fontId="23" fillId="4" borderId="24" xfId="0" applyFont="1" applyFill="1" applyBorder="1" applyAlignment="1">
      <alignment horizontal="center"/>
    </xf>
    <xf numFmtId="0" fontId="22" fillId="0" borderId="50"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52" xfId="0"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0" borderId="60" xfId="0"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vertical="center" wrapText="1"/>
    </xf>
    <xf numFmtId="1" fontId="12" fillId="5" borderId="42" xfId="0" applyNumberFormat="1" applyFont="1" applyFill="1" applyBorder="1" applyAlignment="1">
      <alignment horizontal="center" vertical="center"/>
    </xf>
    <xf numFmtId="1" fontId="12" fillId="5" borderId="43" xfId="0" applyNumberFormat="1" applyFont="1" applyFill="1" applyBorder="1" applyAlignment="1">
      <alignment horizontal="center" vertical="center"/>
    </xf>
    <xf numFmtId="1" fontId="12" fillId="5" borderId="44" xfId="0" applyNumberFormat="1" applyFont="1" applyFill="1" applyBorder="1" applyAlignment="1">
      <alignment horizontal="center" vertical="center"/>
    </xf>
    <xf numFmtId="0" fontId="0" fillId="0" borderId="32" xfId="0" applyBorder="1" applyAlignment="1">
      <alignment horizontal="center" vertical="center" wrapText="1"/>
    </xf>
    <xf numFmtId="0" fontId="12" fillId="5" borderId="29" xfId="0" applyFont="1" applyFill="1" applyBorder="1" applyAlignment="1">
      <alignment horizontal="center" vertical="center"/>
    </xf>
    <xf numFmtId="0" fontId="12" fillId="5" borderId="30" xfId="0" applyFont="1" applyFill="1" applyBorder="1" applyAlignment="1">
      <alignment horizontal="center" vertical="center"/>
    </xf>
    <xf numFmtId="0" fontId="12" fillId="5" borderId="34" xfId="0" applyFont="1" applyFill="1" applyBorder="1" applyAlignment="1">
      <alignment horizontal="center" vertical="center"/>
    </xf>
    <xf numFmtId="0" fontId="0" fillId="0" borderId="35" xfId="0" applyBorder="1" applyAlignment="1">
      <alignment horizontal="center" vertical="center" wrapText="1"/>
    </xf>
    <xf numFmtId="0" fontId="12" fillId="5" borderId="31" xfId="0" applyFont="1" applyFill="1" applyBorder="1" applyAlignment="1">
      <alignment horizontal="center" vertical="center"/>
    </xf>
    <xf numFmtId="0" fontId="12" fillId="5" borderId="42" xfId="0" applyFont="1" applyFill="1" applyBorder="1" applyAlignment="1">
      <alignment horizontal="center" vertical="center"/>
    </xf>
    <xf numFmtId="0" fontId="12" fillId="5" borderId="43" xfId="0" applyFont="1" applyFill="1" applyBorder="1" applyAlignment="1">
      <alignment horizontal="center" vertical="center"/>
    </xf>
    <xf numFmtId="0" fontId="12" fillId="5" borderId="44" xfId="0" applyFont="1" applyFill="1" applyBorder="1" applyAlignment="1">
      <alignment horizontal="center" vertical="center"/>
    </xf>
    <xf numFmtId="0" fontId="0" fillId="0" borderId="17" xfId="0" applyBorder="1" applyAlignment="1">
      <alignment horizontal="left" vertical="center" wrapText="1"/>
    </xf>
    <xf numFmtId="0" fontId="0" fillId="0" borderId="19" xfId="0" applyBorder="1" applyAlignment="1">
      <alignment horizontal="left"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12" fillId="5" borderId="65" xfId="0" applyFont="1" applyFill="1" applyBorder="1" applyAlignment="1">
      <alignment horizontal="center" vertical="center"/>
    </xf>
    <xf numFmtId="0" fontId="12" fillId="5" borderId="66" xfId="0" applyFont="1" applyFill="1" applyBorder="1" applyAlignment="1">
      <alignment horizontal="center" vertical="center"/>
    </xf>
    <xf numFmtId="0" fontId="12" fillId="5" borderId="67" xfId="0" applyFont="1" applyFill="1"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8" xfId="0" applyBorder="1" applyAlignment="1">
      <alignment horizontal="center" vertical="center" wrapText="1"/>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68" xfId="0" applyFont="1"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center" wrapText="1"/>
    </xf>
    <xf numFmtId="0" fontId="17" fillId="3" borderId="38" xfId="0" applyFont="1" applyFill="1" applyBorder="1" applyAlignment="1">
      <alignment horizontal="center" vertical="center" wrapText="1"/>
    </xf>
    <xf numFmtId="164" fontId="12" fillId="2" borderId="75" xfId="1" applyNumberFormat="1" applyFont="1" applyFill="1" applyBorder="1" applyAlignment="1">
      <alignment horizontal="center" vertical="center"/>
    </xf>
    <xf numFmtId="164" fontId="12" fillId="2" borderId="77" xfId="1" applyNumberFormat="1" applyFont="1" applyFill="1" applyBorder="1" applyAlignment="1">
      <alignment horizontal="center" vertical="center"/>
    </xf>
    <xf numFmtId="164" fontId="12" fillId="2" borderId="76" xfId="1" applyNumberFormat="1" applyFont="1" applyFill="1" applyBorder="1" applyAlignment="1">
      <alignment horizontal="center" vertical="center"/>
    </xf>
    <xf numFmtId="0" fontId="17" fillId="3" borderId="78" xfId="0" applyFont="1" applyFill="1" applyBorder="1" applyAlignment="1">
      <alignment horizontal="center" vertical="center" wrapText="1"/>
    </xf>
    <xf numFmtId="0" fontId="17" fillId="3" borderId="84" xfId="0" applyFont="1" applyFill="1" applyBorder="1" applyAlignment="1">
      <alignment horizontal="center" vertical="center" wrapText="1"/>
    </xf>
    <xf numFmtId="0" fontId="17" fillId="3" borderId="79"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5" xfId="0" applyFont="1" applyFill="1" applyBorder="1" applyAlignment="1">
      <alignment horizontal="center" vertical="center" wrapText="1"/>
    </xf>
    <xf numFmtId="0" fontId="17" fillId="3" borderId="83" xfId="0" applyFont="1" applyFill="1" applyBorder="1" applyAlignment="1">
      <alignment horizontal="center" vertical="center" wrapText="1"/>
    </xf>
    <xf numFmtId="164" fontId="12" fillId="2" borderId="78" xfId="0" applyNumberFormat="1" applyFont="1" applyFill="1" applyBorder="1" applyAlignment="1">
      <alignment horizontal="center" vertical="center" wrapText="1"/>
    </xf>
    <xf numFmtId="164" fontId="12" fillId="2" borderId="79" xfId="0" applyNumberFormat="1" applyFont="1" applyFill="1" applyBorder="1" applyAlignment="1">
      <alignment horizontal="center" vertical="center" wrapText="1"/>
    </xf>
    <xf numFmtId="164" fontId="12" fillId="2" borderId="80" xfId="0" applyNumberFormat="1" applyFont="1" applyFill="1" applyBorder="1" applyAlignment="1">
      <alignment horizontal="center" vertical="center" wrapText="1"/>
    </xf>
    <xf numFmtId="164" fontId="12" fillId="2" borderId="81" xfId="0" applyNumberFormat="1" applyFont="1" applyFill="1" applyBorder="1" applyAlignment="1">
      <alignment horizontal="center" vertical="center" wrapText="1"/>
    </xf>
    <xf numFmtId="164" fontId="12" fillId="2" borderId="82" xfId="0" applyNumberFormat="1" applyFont="1" applyFill="1" applyBorder="1" applyAlignment="1">
      <alignment horizontal="center" vertical="center" wrapText="1"/>
    </xf>
    <xf numFmtId="164" fontId="12" fillId="2" borderId="83" xfId="0" applyNumberFormat="1" applyFont="1" applyFill="1" applyBorder="1" applyAlignment="1">
      <alignment horizontal="center" vertical="center" wrapText="1"/>
    </xf>
  </cellXfs>
  <cellStyles count="2">
    <cellStyle name="Normal" xfId="0" builtinId="0"/>
    <cellStyle name="Per cent" xfId="1" builtinId="5"/>
  </cellStyles>
  <dxfs count="2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329E9B"/>
      <color rgb="FF1C2D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577850</xdr:colOff>
      <xdr:row>2</xdr:row>
      <xdr:rowOff>57150</xdr:rowOff>
    </xdr:from>
    <xdr:to>
      <xdr:col>9</xdr:col>
      <xdr:colOff>292100</xdr:colOff>
      <xdr:row>8</xdr:row>
      <xdr:rowOff>44450</xdr:rowOff>
    </xdr:to>
    <xdr:sp macro="" textlink="">
      <xdr:nvSpPr>
        <xdr:cNvPr id="2" name="Rectangle: Rounded Corners 1">
          <a:extLst>
            <a:ext uri="{FF2B5EF4-FFF2-40B4-BE49-F238E27FC236}">
              <a16:creationId xmlns:a16="http://schemas.microsoft.com/office/drawing/2014/main" id="{860361DA-E5CF-DCDA-6E06-2E45F376DAAA}"/>
            </a:ext>
          </a:extLst>
        </xdr:cNvPr>
        <xdr:cNvSpPr/>
      </xdr:nvSpPr>
      <xdr:spPr>
        <a:xfrm>
          <a:off x="577850" y="241300"/>
          <a:ext cx="5200650" cy="1092200"/>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800" b="1">
              <a:solidFill>
                <a:srgbClr val="329E9B"/>
              </a:solidFill>
              <a:latin typeface="+mj-lt"/>
            </a:rPr>
            <a:t>FRAMEWORK FOR JUDGING THE PROJECT VALUE OF REPURPOSED MEDICINES</a:t>
          </a:r>
          <a:endParaRPr lang="en-US" sz="1800" b="1">
            <a:solidFill>
              <a:srgbClr val="329E9B"/>
            </a:solidFill>
            <a:latin typeface="+mj-lt"/>
          </a:endParaRPr>
        </a:p>
      </xdr:txBody>
    </xdr:sp>
    <xdr:clientData/>
  </xdr:twoCellAnchor>
  <xdr:twoCellAnchor>
    <xdr:from>
      <xdr:col>0</xdr:col>
      <xdr:colOff>539750</xdr:colOff>
      <xdr:row>8</xdr:row>
      <xdr:rowOff>165100</xdr:rowOff>
    </xdr:from>
    <xdr:to>
      <xdr:col>8</xdr:col>
      <xdr:colOff>381000</xdr:colOff>
      <xdr:row>12</xdr:row>
      <xdr:rowOff>101600</xdr:rowOff>
    </xdr:to>
    <xdr:sp macro="" textlink="">
      <xdr:nvSpPr>
        <xdr:cNvPr id="4" name="Rectangle 3">
          <a:extLst>
            <a:ext uri="{FF2B5EF4-FFF2-40B4-BE49-F238E27FC236}">
              <a16:creationId xmlns:a16="http://schemas.microsoft.com/office/drawing/2014/main" id="{97247163-DB49-BA8A-841B-D3A2B199033C}"/>
            </a:ext>
          </a:extLst>
        </xdr:cNvPr>
        <xdr:cNvSpPr/>
      </xdr:nvSpPr>
      <xdr:spPr>
        <a:xfrm>
          <a:off x="539750" y="1454150"/>
          <a:ext cx="4718050" cy="673100"/>
        </a:xfrm>
        <a:prstGeom prst="rect">
          <a:avLst/>
        </a:prstGeom>
        <a:no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solidFill>
                <a:srgbClr val="329E9B"/>
              </a:solidFill>
            </a:rPr>
            <a:t>Developed</a:t>
          </a:r>
          <a:r>
            <a:rPr lang="hu-HU" sz="1100" baseline="0">
              <a:solidFill>
                <a:srgbClr val="329E9B"/>
              </a:solidFill>
            </a:rPr>
            <a:t> in the REMEDi4ALL project</a:t>
          </a:r>
        </a:p>
        <a:p>
          <a:pPr algn="l"/>
          <a:r>
            <a:rPr lang="hu-HU" sz="1100" baseline="0">
              <a:solidFill>
                <a:srgbClr val="329E9B"/>
              </a:solidFill>
            </a:rPr>
            <a:t>Task 9.4 in Workpackage 9</a:t>
          </a:r>
        </a:p>
        <a:p>
          <a:pPr algn="l"/>
          <a:r>
            <a:rPr lang="hu-HU" sz="1100" baseline="0">
              <a:solidFill>
                <a:srgbClr val="329E9B"/>
              </a:solidFill>
            </a:rPr>
            <a:t>Developed by Syreon Research Institute</a:t>
          </a:r>
        </a:p>
      </xdr:txBody>
    </xdr:sp>
    <xdr:clientData/>
  </xdr:twoCellAnchor>
  <xdr:twoCellAnchor>
    <xdr:from>
      <xdr:col>1</xdr:col>
      <xdr:colOff>330200</xdr:colOff>
      <xdr:row>12</xdr:row>
      <xdr:rowOff>127000</xdr:rowOff>
    </xdr:from>
    <xdr:to>
      <xdr:col>9</xdr:col>
      <xdr:colOff>431800</xdr:colOff>
      <xdr:row>16</xdr:row>
      <xdr:rowOff>63500</xdr:rowOff>
    </xdr:to>
    <xdr:sp macro="" textlink="">
      <xdr:nvSpPr>
        <xdr:cNvPr id="5" name="Rectangle 4">
          <a:extLst>
            <a:ext uri="{FF2B5EF4-FFF2-40B4-BE49-F238E27FC236}">
              <a16:creationId xmlns:a16="http://schemas.microsoft.com/office/drawing/2014/main" id="{AAB3C3D2-00D1-43D0-AAD6-282CC70D966F}"/>
            </a:ext>
          </a:extLst>
        </xdr:cNvPr>
        <xdr:cNvSpPr/>
      </xdr:nvSpPr>
      <xdr:spPr>
        <a:xfrm>
          <a:off x="939800" y="2152650"/>
          <a:ext cx="4978400" cy="673100"/>
        </a:xfrm>
        <a:prstGeom prst="rect">
          <a:avLst/>
        </a:prstGeom>
        <a:no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700">
              <a:solidFill>
                <a:sysClr val="windowText" lastClr="000000"/>
              </a:solidFill>
            </a:rPr>
            <a:t>The REMEDi4ALL project has received funding from the European Union’s Horizon Europe Research &amp; Innovation program [101057442]. Views and opinions expressed are however those of the author(s) only and do not necessarily reflect those of the European Union or the Health and Digital Executive Agency. Neither the European Union nor the granting authority can be held responsible for them.</a:t>
          </a:r>
          <a:endParaRPr lang="hu-HU" sz="700" baseline="0">
            <a:solidFill>
              <a:sysClr val="windowText" lastClr="000000"/>
            </a:solidFill>
          </a:endParaRPr>
        </a:p>
      </xdr:txBody>
    </xdr:sp>
    <xdr:clientData/>
  </xdr:twoCellAnchor>
  <xdr:twoCellAnchor editAs="oneCell">
    <xdr:from>
      <xdr:col>5</xdr:col>
      <xdr:colOff>0</xdr:colOff>
      <xdr:row>17</xdr:row>
      <xdr:rowOff>0</xdr:rowOff>
    </xdr:from>
    <xdr:to>
      <xdr:col>5</xdr:col>
      <xdr:colOff>304800</xdr:colOff>
      <xdr:row>18</xdr:row>
      <xdr:rowOff>120650</xdr:rowOff>
    </xdr:to>
    <xdr:sp macro="" textlink="">
      <xdr:nvSpPr>
        <xdr:cNvPr id="1028" name="AutoShape 4" descr="European Union Vector Logo - Download Free SVG Icon ...">
          <a:extLst>
            <a:ext uri="{FF2B5EF4-FFF2-40B4-BE49-F238E27FC236}">
              <a16:creationId xmlns:a16="http://schemas.microsoft.com/office/drawing/2014/main" id="{133646B1-E30F-DEDF-F86E-803C0BBA3AA3}"/>
            </a:ext>
          </a:extLst>
        </xdr:cNvPr>
        <xdr:cNvSpPr>
          <a:spLocks noChangeAspect="1" noChangeArrowheads="1"/>
        </xdr:cNvSpPr>
      </xdr:nvSpPr>
      <xdr:spPr bwMode="auto">
        <a:xfrm>
          <a:off x="3048000" y="294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12</xdr:row>
      <xdr:rowOff>127000</xdr:rowOff>
    </xdr:from>
    <xdr:to>
      <xdr:col>1</xdr:col>
      <xdr:colOff>360000</xdr:colOff>
      <xdr:row>14</xdr:row>
      <xdr:rowOff>118700</xdr:rowOff>
    </xdr:to>
    <xdr:pic>
      <xdr:nvPicPr>
        <xdr:cNvPr id="6" name="Picture 5">
          <a:extLst>
            <a:ext uri="{FF2B5EF4-FFF2-40B4-BE49-F238E27FC236}">
              <a16:creationId xmlns:a16="http://schemas.microsoft.com/office/drawing/2014/main" id="{447B6AFC-4C5D-6876-087E-513DD62F5F01}"/>
            </a:ext>
          </a:extLst>
        </xdr:cNvPr>
        <xdr:cNvPicPr>
          <a:picLocks noChangeAspect="1"/>
        </xdr:cNvPicPr>
      </xdr:nvPicPr>
      <xdr:blipFill>
        <a:blip xmlns:r="http://schemas.openxmlformats.org/officeDocument/2006/relationships" r:embed="rId1"/>
        <a:stretch>
          <a:fillRect/>
        </a:stretch>
      </xdr:blipFill>
      <xdr:spPr>
        <a:xfrm>
          <a:off x="609600" y="2152650"/>
          <a:ext cx="360000"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44450</xdr:rowOff>
    </xdr:from>
    <xdr:to>
      <xdr:col>8</xdr:col>
      <xdr:colOff>438150</xdr:colOff>
      <xdr:row>13</xdr:row>
      <xdr:rowOff>98500</xdr:rowOff>
    </xdr:to>
    <xdr:sp macro="" textlink="">
      <xdr:nvSpPr>
        <xdr:cNvPr id="2" name="Rectangle: Rounded Corners 1">
          <a:extLst>
            <a:ext uri="{FF2B5EF4-FFF2-40B4-BE49-F238E27FC236}">
              <a16:creationId xmlns:a16="http://schemas.microsoft.com/office/drawing/2014/main" id="{4B3B6BA8-CDAA-426B-9FEF-CE7DBFEDC38D}"/>
            </a:ext>
          </a:extLst>
        </xdr:cNvPr>
        <xdr:cNvSpPr/>
      </xdr:nvSpPr>
      <xdr:spPr>
        <a:xfrm>
          <a:off x="114300" y="44450"/>
          <a:ext cx="5200650" cy="2448000"/>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800" b="1">
              <a:solidFill>
                <a:srgbClr val="329E9B"/>
              </a:solidFill>
              <a:latin typeface="+mj-lt"/>
            </a:rPr>
            <a:t>ABOUT</a:t>
          </a:r>
          <a:r>
            <a:rPr lang="hu-HU" sz="1800" b="1" baseline="0">
              <a:solidFill>
                <a:srgbClr val="329E9B"/>
              </a:solidFill>
              <a:latin typeface="+mj-lt"/>
            </a:rPr>
            <a:t> REMEDI4ALL</a:t>
          </a:r>
        </a:p>
        <a:p>
          <a:pPr algn="ctr"/>
          <a:endParaRPr lang="hu-HU" sz="400" b="1" baseline="0">
            <a:solidFill>
              <a:srgbClr val="329E9B"/>
            </a:solidFill>
            <a:latin typeface="+mj-lt"/>
          </a:endParaRPr>
        </a:p>
        <a:p>
          <a:pPr algn="l"/>
          <a:r>
            <a:rPr lang="en-US" sz="1000" b="1">
              <a:solidFill>
                <a:srgbClr val="1C2D37"/>
              </a:solidFill>
              <a:latin typeface="+mj-lt"/>
            </a:rPr>
            <a:t>REMEDi4ALL will build a sustainable European innovation platform to enhance the repurposing of medicines for all. The platform has the potential to bring down times and costs of drug development by focusing on already approved, discontinued, shelved or investigational therapeutics.</a:t>
          </a:r>
          <a:endParaRPr lang="hu-HU" sz="1000" b="1">
            <a:solidFill>
              <a:srgbClr val="1C2D37"/>
            </a:solidFill>
            <a:latin typeface="+mj-lt"/>
          </a:endParaRPr>
        </a:p>
        <a:p>
          <a:pPr algn="l"/>
          <a:endParaRPr lang="en-US" sz="400" b="1">
            <a:solidFill>
              <a:srgbClr val="1C2D37"/>
            </a:solidFill>
            <a:latin typeface="+mj-lt"/>
          </a:endParaRPr>
        </a:p>
        <a:p>
          <a:pPr algn="l"/>
          <a:r>
            <a:rPr lang="en-US" sz="1000" b="1">
              <a:solidFill>
                <a:srgbClr val="1C2D37"/>
              </a:solidFill>
              <a:latin typeface="+mj-lt"/>
            </a:rPr>
            <a:t>The REMEDi4ALL consortium brings together a unique combination of expertise to address the complexities of drug repurposing. Under the leadership of EATRIS, the European infrastructure for translational medicine, 24 organizations in the fields of clinical and translational research, clinical operations, patient engagement and education, regulatory framework, funding, governance, </a:t>
          </a:r>
          <a:r>
            <a:rPr lang="hu-HU" sz="1000" b="1">
              <a:solidFill>
                <a:srgbClr val="1C2D37"/>
              </a:solidFill>
              <a:latin typeface="+mj-lt"/>
            </a:rPr>
            <a:t>h</a:t>
          </a:r>
          <a:r>
            <a:rPr lang="en-US" sz="1000" b="1">
              <a:solidFill>
                <a:srgbClr val="1C2D37"/>
              </a:solidFill>
              <a:latin typeface="+mj-lt"/>
            </a:rPr>
            <a:t>ealth </a:t>
          </a:r>
          <a:r>
            <a:rPr lang="hu-HU" sz="1000" b="1">
              <a:solidFill>
                <a:srgbClr val="1C2D37"/>
              </a:solidFill>
              <a:latin typeface="+mj-lt"/>
            </a:rPr>
            <a:t>t</a:t>
          </a:r>
          <a:r>
            <a:rPr lang="en-US" sz="1000" b="1">
              <a:solidFill>
                <a:srgbClr val="1C2D37"/>
              </a:solidFill>
              <a:latin typeface="+mj-lt"/>
            </a:rPr>
            <a:t>echnology </a:t>
          </a:r>
          <a:r>
            <a:rPr lang="hu-HU" sz="1000" b="1">
              <a:solidFill>
                <a:srgbClr val="1C2D37"/>
              </a:solidFill>
              <a:latin typeface="+mj-lt"/>
            </a:rPr>
            <a:t>a</a:t>
          </a:r>
          <a:r>
            <a:rPr lang="en-US" sz="1000" b="1">
              <a:solidFill>
                <a:srgbClr val="1C2D37"/>
              </a:solidFill>
              <a:latin typeface="+mj-lt"/>
            </a:rPr>
            <a:t>ssessment (HTA) and pricing and reimbursement will closely collaborate to make drug repurposing mainstream. More information at </a:t>
          </a:r>
          <a:r>
            <a:rPr lang="hu-HU" sz="1000" b="1">
              <a:solidFill>
                <a:srgbClr val="1C2D37"/>
              </a:solidFill>
              <a:latin typeface="+mj-lt"/>
            </a:rPr>
            <a:t>www.</a:t>
          </a:r>
          <a:r>
            <a:rPr lang="en-US" sz="1000" b="1">
              <a:solidFill>
                <a:srgbClr val="1C2D37"/>
              </a:solidFill>
              <a:latin typeface="+mj-lt"/>
            </a:rPr>
            <a:t>remedi4all.org</a:t>
          </a:r>
          <a:r>
            <a:rPr lang="hu-HU" sz="1000" b="1">
              <a:solidFill>
                <a:srgbClr val="1C2D37"/>
              </a:solidFill>
              <a:latin typeface="+mj-lt"/>
            </a:rPr>
            <a:t> </a:t>
          </a:r>
          <a:r>
            <a:rPr lang="hu-HU" sz="1000" b="1" baseline="0">
              <a:solidFill>
                <a:srgbClr val="1C2D37"/>
              </a:solidFill>
              <a:latin typeface="+mj-lt"/>
            </a:rPr>
            <a:t> </a:t>
          </a:r>
        </a:p>
      </xdr:txBody>
    </xdr:sp>
    <xdr:clientData/>
  </xdr:twoCellAnchor>
  <xdr:twoCellAnchor>
    <xdr:from>
      <xdr:col>8</xdr:col>
      <xdr:colOff>565150</xdr:colOff>
      <xdr:row>0</xdr:row>
      <xdr:rowOff>44450</xdr:rowOff>
    </xdr:from>
    <xdr:to>
      <xdr:col>17</xdr:col>
      <xdr:colOff>279400</xdr:colOff>
      <xdr:row>20</xdr:row>
      <xdr:rowOff>105450</xdr:rowOff>
    </xdr:to>
    <xdr:sp macro="" textlink="">
      <xdr:nvSpPr>
        <xdr:cNvPr id="3" name="Rectangle: Rounded Corners 2">
          <a:extLst>
            <a:ext uri="{FF2B5EF4-FFF2-40B4-BE49-F238E27FC236}">
              <a16:creationId xmlns:a16="http://schemas.microsoft.com/office/drawing/2014/main" id="{8F58190A-395E-4285-8732-92348C452248}"/>
            </a:ext>
          </a:extLst>
        </xdr:cNvPr>
        <xdr:cNvSpPr/>
      </xdr:nvSpPr>
      <xdr:spPr>
        <a:xfrm>
          <a:off x="5441950" y="44450"/>
          <a:ext cx="5200650" cy="3744000"/>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800" b="1" baseline="0">
              <a:solidFill>
                <a:srgbClr val="329E9B"/>
              </a:solidFill>
              <a:latin typeface="+mj-lt"/>
            </a:rPr>
            <a:t>THE PURPOSE OF THIS FRAMEWORK</a:t>
          </a:r>
        </a:p>
        <a:p>
          <a:pPr algn="ctr"/>
          <a:endParaRPr lang="hu-HU" sz="500" b="1" baseline="0">
            <a:solidFill>
              <a:srgbClr val="329E9B"/>
            </a:solidFill>
            <a:latin typeface="+mj-lt"/>
          </a:endParaRPr>
        </a:p>
        <a:p>
          <a:pPr algn="l"/>
          <a:r>
            <a:rPr lang="en-US" sz="1000" b="1">
              <a:solidFill>
                <a:srgbClr val="1C2D37"/>
              </a:solidFill>
              <a:latin typeface="+mj-lt"/>
            </a:rPr>
            <a:t>The overarching objective in </a:t>
          </a:r>
          <a:r>
            <a:rPr lang="hu-HU" sz="1000" b="1">
              <a:solidFill>
                <a:srgbClr val="1C2D37"/>
              </a:solidFill>
              <a:latin typeface="+mj-lt"/>
            </a:rPr>
            <a:t>Workpackage</a:t>
          </a:r>
          <a:r>
            <a:rPr lang="hu-HU" sz="1000" b="1" baseline="0">
              <a:solidFill>
                <a:srgbClr val="1C2D37"/>
              </a:solidFill>
              <a:latin typeface="+mj-lt"/>
            </a:rPr>
            <a:t> 9</a:t>
          </a:r>
          <a:r>
            <a:rPr lang="en-US" sz="1000" b="1">
              <a:solidFill>
                <a:srgbClr val="1C2D37"/>
              </a:solidFill>
              <a:latin typeface="+mj-lt"/>
            </a:rPr>
            <a:t> is to create a range of incentives and funding opportunities to engage funders with drug repurposing projects. </a:t>
          </a:r>
        </a:p>
        <a:p>
          <a:pPr algn="l"/>
          <a:r>
            <a:rPr lang="en-US" sz="1000" b="1">
              <a:solidFill>
                <a:srgbClr val="1C2D37"/>
              </a:solidFill>
              <a:latin typeface="+mj-lt"/>
            </a:rPr>
            <a:t>The major tasks to achieve this objective are: </a:t>
          </a:r>
          <a:endParaRPr lang="hu-HU" sz="1000" b="1">
            <a:solidFill>
              <a:srgbClr val="1C2D37"/>
            </a:solidFill>
            <a:latin typeface="+mj-lt"/>
          </a:endParaRPr>
        </a:p>
        <a:p>
          <a:pPr algn="l"/>
          <a:r>
            <a:rPr lang="en-US" sz="1000" b="1">
              <a:solidFill>
                <a:srgbClr val="1C2D37"/>
              </a:solidFill>
              <a:latin typeface="+mj-lt"/>
            </a:rPr>
            <a:t>1) create a vibrant drug repurposing funding network</a:t>
          </a:r>
          <a:endParaRPr lang="hu-HU" sz="1000" b="1">
            <a:solidFill>
              <a:srgbClr val="1C2D37"/>
            </a:solidFill>
            <a:latin typeface="+mj-lt"/>
          </a:endParaRPr>
        </a:p>
        <a:p>
          <a:pPr algn="l"/>
          <a:r>
            <a:rPr lang="en-US" sz="1000" b="1">
              <a:solidFill>
                <a:srgbClr val="1C2D37"/>
              </a:solidFill>
              <a:latin typeface="+mj-lt"/>
            </a:rPr>
            <a:t>2) establish funder think tanks</a:t>
          </a:r>
          <a:endParaRPr lang="hu-HU" sz="1000" b="1">
            <a:solidFill>
              <a:srgbClr val="1C2D37"/>
            </a:solidFill>
            <a:latin typeface="+mj-lt"/>
          </a:endParaRPr>
        </a:p>
        <a:p>
          <a:pPr algn="l"/>
          <a:r>
            <a:rPr lang="en-US" sz="1000" b="1">
              <a:solidFill>
                <a:srgbClr val="1C2D37"/>
              </a:solidFill>
              <a:latin typeface="+mj-lt"/>
            </a:rPr>
            <a:t>3) review existing funding models, develop new solutions and develop a funding radar4) create a standardized tool for the assessment of drug repurposing candidates</a:t>
          </a:r>
          <a:endParaRPr lang="hu-HU" sz="1000" b="1">
            <a:solidFill>
              <a:srgbClr val="1C2D37"/>
            </a:solidFill>
            <a:latin typeface="+mj-lt"/>
          </a:endParaRPr>
        </a:p>
        <a:p>
          <a:pPr algn="l"/>
          <a:endParaRPr lang="hu-HU" sz="400" b="1" baseline="0">
            <a:solidFill>
              <a:srgbClr val="1C2D37"/>
            </a:solidFill>
            <a:latin typeface="+mj-lt"/>
          </a:endParaRPr>
        </a:p>
        <a:p>
          <a:pPr algn="l"/>
          <a:r>
            <a:rPr lang="hu-HU" sz="1000" b="1" baseline="0">
              <a:solidFill>
                <a:srgbClr val="1C2D37"/>
              </a:solidFill>
              <a:latin typeface="+mj-lt"/>
            </a:rPr>
            <a:t>Syreon Research Institute in collaboration with ZonMw and the Anticancer Fund, aims to develop a standardized methodology to assess project value for repurposed medicines. This task is essential as conventional valuation strategies for new molecular entities are often not appropriate (do not capture all aspects of short and long-term value) to apply to repurposed medicines. Furthermore, there is a lack of broadly accepted methods for assigning quantifiable values to patient and societal benefit. This lack of standardized approach can be a major barrier to establishing a partnership or collaboration to enhance drug repurposing projects. </a:t>
          </a:r>
        </a:p>
        <a:p>
          <a:pPr algn="l"/>
          <a:endParaRPr lang="hu-HU" sz="400" b="1" baseline="0">
            <a:solidFill>
              <a:srgbClr val="1C2D37"/>
            </a:solidFill>
            <a:latin typeface="+mj-lt"/>
          </a:endParaRPr>
        </a:p>
        <a:p>
          <a:pPr algn="l"/>
          <a:r>
            <a:rPr lang="hu-HU" sz="1000" b="1" baseline="0">
              <a:solidFill>
                <a:srgbClr val="1C2D37"/>
              </a:solidFill>
              <a:latin typeface="+mj-lt"/>
            </a:rPr>
            <a:t>Therefore, the framework could not only help to evaluate and justify R&amp;D funding decisions at an earlier stage, but could also contribute in bridging discrepancies in value assessment across different stakeholders.</a:t>
          </a:r>
        </a:p>
      </xdr:txBody>
    </xdr:sp>
    <xdr:clientData/>
  </xdr:twoCellAnchor>
  <xdr:twoCellAnchor>
    <xdr:from>
      <xdr:col>0</xdr:col>
      <xdr:colOff>88900</xdr:colOff>
      <xdr:row>14</xdr:row>
      <xdr:rowOff>12700</xdr:rowOff>
    </xdr:from>
    <xdr:to>
      <xdr:col>8</xdr:col>
      <xdr:colOff>412750</xdr:colOff>
      <xdr:row>27</xdr:row>
      <xdr:rowOff>38100</xdr:rowOff>
    </xdr:to>
    <xdr:sp macro="" textlink="">
      <xdr:nvSpPr>
        <xdr:cNvPr id="4" name="Rectangle: Rounded Corners 3">
          <a:extLst>
            <a:ext uri="{FF2B5EF4-FFF2-40B4-BE49-F238E27FC236}">
              <a16:creationId xmlns:a16="http://schemas.microsoft.com/office/drawing/2014/main" id="{57EB4BE8-E5FB-4592-A795-23BA638B83DE}"/>
            </a:ext>
          </a:extLst>
        </xdr:cNvPr>
        <xdr:cNvSpPr/>
      </xdr:nvSpPr>
      <xdr:spPr>
        <a:xfrm>
          <a:off x="88900" y="2590800"/>
          <a:ext cx="5251450" cy="2419350"/>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800" b="1">
              <a:solidFill>
                <a:srgbClr val="329E9B"/>
              </a:solidFill>
              <a:latin typeface="+mj-lt"/>
            </a:rPr>
            <a:t>TARGET USERS OF THE FRAMEWORK</a:t>
          </a:r>
          <a:endParaRPr lang="hu-HU" sz="1800" b="1" baseline="0">
            <a:solidFill>
              <a:srgbClr val="329E9B"/>
            </a:solidFill>
            <a:latin typeface="+mj-lt"/>
          </a:endParaRPr>
        </a:p>
        <a:p>
          <a:pPr algn="ctr"/>
          <a:endParaRPr lang="hu-HU" sz="400" b="1" baseline="0">
            <a:solidFill>
              <a:srgbClr val="329E9B"/>
            </a:solidFill>
            <a:latin typeface="+mj-lt"/>
          </a:endParaRPr>
        </a:p>
        <a:p>
          <a:pPr algn="ctr"/>
          <a:r>
            <a:rPr lang="en-US" sz="1000" b="1" u="sng">
              <a:solidFill>
                <a:srgbClr val="1C2D37"/>
              </a:solidFill>
              <a:latin typeface="+mj-lt"/>
            </a:rPr>
            <a:t>Members of the REMEDi4ALL Funders Network and other funder organizations who are seeking support</a:t>
          </a:r>
          <a:endParaRPr lang="hu-HU" sz="1000" b="1" u="sng">
            <a:solidFill>
              <a:srgbClr val="1C2D37"/>
            </a:solidFill>
            <a:latin typeface="+mj-lt"/>
          </a:endParaRPr>
        </a:p>
        <a:p>
          <a:endParaRPr lang="en-US" sz="400">
            <a:effectLst/>
          </a:endParaRPr>
        </a:p>
        <a:p>
          <a:pPr algn="l"/>
          <a:r>
            <a:rPr lang="hu-HU" sz="1000" b="1">
              <a:solidFill>
                <a:srgbClr val="1C2D37"/>
              </a:solidFill>
              <a:latin typeface="+mj-lt"/>
            </a:rPr>
            <a:t>For funders with experience and existing knowledge on assessing repurposing projects, the framework can be an additional approach to highlight new perspectives or criteria for the evaluation or provide alternative methods for assessing certain aspects of projects.</a:t>
          </a:r>
          <a:endParaRPr lang="hu-HU" sz="400" b="1">
            <a:solidFill>
              <a:srgbClr val="1C2D37"/>
            </a:solidFill>
            <a:latin typeface="+mj-lt"/>
          </a:endParaRPr>
        </a:p>
        <a:p>
          <a:pPr algn="l"/>
          <a:endParaRPr lang="hu-HU" sz="400" b="1">
            <a:solidFill>
              <a:srgbClr val="1C2D37"/>
            </a:solidFill>
            <a:latin typeface="+mj-lt"/>
          </a:endParaRPr>
        </a:p>
        <a:p>
          <a:pPr algn="l"/>
          <a:r>
            <a:rPr lang="hu-HU" sz="1000" b="1">
              <a:solidFill>
                <a:srgbClr val="1C2D37"/>
              </a:solidFill>
              <a:latin typeface="+mj-lt"/>
            </a:rPr>
            <a:t>For new repurposing funders or to small funders (e.g. charities or patient organizations) who are looking to support repurposing research but lack extensive funding experience or know-how, the REMEDi4ALL framework can provide the basis for their evaluation. This tool could be vital through an objective funding metric and reducing their reliance on other, more limited external resources.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xdr:colOff>
      <xdr:row>0</xdr:row>
      <xdr:rowOff>44450</xdr:rowOff>
    </xdr:from>
    <xdr:to>
      <xdr:col>3</xdr:col>
      <xdr:colOff>320600</xdr:colOff>
      <xdr:row>2</xdr:row>
      <xdr:rowOff>108150</xdr:rowOff>
    </xdr:to>
    <xdr:sp macro="" textlink="">
      <xdr:nvSpPr>
        <xdr:cNvPr id="3" name="Rectangle: Rounded Corners 2">
          <a:extLst>
            <a:ext uri="{FF2B5EF4-FFF2-40B4-BE49-F238E27FC236}">
              <a16:creationId xmlns:a16="http://schemas.microsoft.com/office/drawing/2014/main" id="{AF940156-D5CA-4400-876E-40930A0033E2}"/>
            </a:ext>
          </a:extLst>
        </xdr:cNvPr>
        <xdr:cNvSpPr/>
      </xdr:nvSpPr>
      <xdr:spPr>
        <a:xfrm>
          <a:off x="25400" y="44450"/>
          <a:ext cx="2124000" cy="432000"/>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600" b="1">
              <a:solidFill>
                <a:srgbClr val="329E9B"/>
              </a:solidFill>
              <a:latin typeface="+mj-lt"/>
            </a:rPr>
            <a:t>PROJECT PROFILE</a:t>
          </a:r>
          <a:r>
            <a:rPr lang="hu-HU" sz="1600" b="1" baseline="0">
              <a:solidFill>
                <a:srgbClr val="329E9B"/>
              </a:solidFill>
              <a:latin typeface="+mj-lt"/>
            </a:rPr>
            <a:t>               </a:t>
          </a:r>
        </a:p>
      </xdr:txBody>
    </xdr:sp>
    <xdr:clientData/>
  </xdr:twoCellAnchor>
  <xdr:twoCellAnchor>
    <xdr:from>
      <xdr:col>3</xdr:col>
      <xdr:colOff>387350</xdr:colOff>
      <xdr:row>0</xdr:row>
      <xdr:rowOff>158750</xdr:rowOff>
    </xdr:from>
    <xdr:to>
      <xdr:col>3</xdr:col>
      <xdr:colOff>531350</xdr:colOff>
      <xdr:row>1</xdr:row>
      <xdr:rowOff>152400</xdr:rowOff>
    </xdr:to>
    <xdr:sp macro="" textlink="">
      <xdr:nvSpPr>
        <xdr:cNvPr id="5" name="Arrow: Right 4">
          <a:extLst>
            <a:ext uri="{FF2B5EF4-FFF2-40B4-BE49-F238E27FC236}">
              <a16:creationId xmlns:a16="http://schemas.microsoft.com/office/drawing/2014/main" id="{BAFF4266-DBC5-4BF2-7FF2-01B530554041}"/>
            </a:ext>
          </a:extLst>
        </xdr:cNvPr>
        <xdr:cNvSpPr/>
      </xdr:nvSpPr>
      <xdr:spPr>
        <a:xfrm>
          <a:off x="2216150" y="158750"/>
          <a:ext cx="144000" cy="177800"/>
        </a:xfrm>
        <a:prstGeom prst="rightArrow">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533400</xdr:colOff>
      <xdr:row>0</xdr:row>
      <xdr:rowOff>38100</xdr:rowOff>
    </xdr:from>
    <xdr:to>
      <xdr:col>11</xdr:col>
      <xdr:colOff>219000</xdr:colOff>
      <xdr:row>2</xdr:row>
      <xdr:rowOff>101800</xdr:rowOff>
    </xdr:to>
    <xdr:sp macro="" textlink="">
      <xdr:nvSpPr>
        <xdr:cNvPr id="2" name="Rectangle: Rounded Corners 1">
          <a:extLst>
            <a:ext uri="{FF2B5EF4-FFF2-40B4-BE49-F238E27FC236}">
              <a16:creationId xmlns:a16="http://schemas.microsoft.com/office/drawing/2014/main" id="{60672B8D-E7C7-4E19-A5E3-239F0CF77DCB}"/>
            </a:ext>
          </a:extLst>
        </xdr:cNvPr>
        <xdr:cNvSpPr/>
      </xdr:nvSpPr>
      <xdr:spPr>
        <a:xfrm>
          <a:off x="4800600" y="38100"/>
          <a:ext cx="2124000" cy="432000"/>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600" b="1">
              <a:solidFill>
                <a:srgbClr val="329E9B"/>
              </a:solidFill>
              <a:latin typeface="+mj-lt"/>
            </a:rPr>
            <a:t>WEIGHTING</a:t>
          </a:r>
          <a:endParaRPr lang="hu-HU" sz="1600" b="1" baseline="0">
            <a:solidFill>
              <a:srgbClr val="329E9B"/>
            </a:solidFill>
            <a:latin typeface="+mj-lt"/>
          </a:endParaRPr>
        </a:p>
      </xdr:txBody>
    </xdr:sp>
    <xdr:clientData/>
  </xdr:twoCellAnchor>
  <xdr:twoCellAnchor>
    <xdr:from>
      <xdr:col>11</xdr:col>
      <xdr:colOff>482600</xdr:colOff>
      <xdr:row>0</xdr:row>
      <xdr:rowOff>38100</xdr:rowOff>
    </xdr:from>
    <xdr:to>
      <xdr:col>15</xdr:col>
      <xdr:colOff>168200</xdr:colOff>
      <xdr:row>2</xdr:row>
      <xdr:rowOff>101800</xdr:rowOff>
    </xdr:to>
    <xdr:sp macro="" textlink="">
      <xdr:nvSpPr>
        <xdr:cNvPr id="4" name="Rectangle: Rounded Corners 3">
          <a:extLst>
            <a:ext uri="{FF2B5EF4-FFF2-40B4-BE49-F238E27FC236}">
              <a16:creationId xmlns:a16="http://schemas.microsoft.com/office/drawing/2014/main" id="{B95A49A8-AD46-42C2-8416-3C295CFCEBAF}"/>
            </a:ext>
          </a:extLst>
        </xdr:cNvPr>
        <xdr:cNvSpPr/>
      </xdr:nvSpPr>
      <xdr:spPr>
        <a:xfrm>
          <a:off x="7188200" y="38100"/>
          <a:ext cx="2124000" cy="432000"/>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600" b="1">
              <a:solidFill>
                <a:srgbClr val="329E9B"/>
              </a:solidFill>
              <a:latin typeface="+mj-lt"/>
            </a:rPr>
            <a:t>SCORING</a:t>
          </a:r>
          <a:endParaRPr lang="hu-HU" sz="1600" b="1" baseline="0">
            <a:solidFill>
              <a:srgbClr val="329E9B"/>
            </a:solidFill>
            <a:latin typeface="+mj-lt"/>
          </a:endParaRPr>
        </a:p>
      </xdr:txBody>
    </xdr:sp>
    <xdr:clientData/>
  </xdr:twoCellAnchor>
  <xdr:twoCellAnchor>
    <xdr:from>
      <xdr:col>15</xdr:col>
      <xdr:colOff>419100</xdr:colOff>
      <xdr:row>0</xdr:row>
      <xdr:rowOff>38100</xdr:rowOff>
    </xdr:from>
    <xdr:to>
      <xdr:col>19</xdr:col>
      <xdr:colOff>104700</xdr:colOff>
      <xdr:row>2</xdr:row>
      <xdr:rowOff>101800</xdr:rowOff>
    </xdr:to>
    <xdr:sp macro="" textlink="">
      <xdr:nvSpPr>
        <xdr:cNvPr id="8" name="Rectangle: Rounded Corners 7">
          <a:extLst>
            <a:ext uri="{FF2B5EF4-FFF2-40B4-BE49-F238E27FC236}">
              <a16:creationId xmlns:a16="http://schemas.microsoft.com/office/drawing/2014/main" id="{4DDEE4B7-E1DB-4CAC-91BE-587522FFF1FB}"/>
            </a:ext>
          </a:extLst>
        </xdr:cNvPr>
        <xdr:cNvSpPr/>
      </xdr:nvSpPr>
      <xdr:spPr>
        <a:xfrm>
          <a:off x="9563100" y="38100"/>
          <a:ext cx="2124000" cy="432000"/>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600" b="1" baseline="0">
              <a:solidFill>
                <a:srgbClr val="329E9B"/>
              </a:solidFill>
              <a:latin typeface="+mj-lt"/>
            </a:rPr>
            <a:t>OUTPUT</a:t>
          </a:r>
        </a:p>
      </xdr:txBody>
    </xdr:sp>
    <xdr:clientData/>
  </xdr:twoCellAnchor>
  <xdr:twoCellAnchor>
    <xdr:from>
      <xdr:col>0</xdr:col>
      <xdr:colOff>44450</xdr:colOff>
      <xdr:row>2</xdr:row>
      <xdr:rowOff>152400</xdr:rowOff>
    </xdr:from>
    <xdr:to>
      <xdr:col>3</xdr:col>
      <xdr:colOff>375650</xdr:colOff>
      <xdr:row>20</xdr:row>
      <xdr:rowOff>5700</xdr:rowOff>
    </xdr:to>
    <xdr:sp macro="" textlink="">
      <xdr:nvSpPr>
        <xdr:cNvPr id="21" name="Rectangle: Rounded Corners 8">
          <a:extLst>
            <a:ext uri="{FF2B5EF4-FFF2-40B4-BE49-F238E27FC236}">
              <a16:creationId xmlns:a16="http://schemas.microsoft.com/office/drawing/2014/main" id="{3492E5D4-6E6D-BE9E-8885-D9FE385268CB}"/>
            </a:ext>
          </a:extLst>
        </xdr:cNvPr>
        <xdr:cNvSpPr/>
      </xdr:nvSpPr>
      <xdr:spPr>
        <a:xfrm>
          <a:off x="44450" y="520700"/>
          <a:ext cx="2160000" cy="3168000"/>
        </a:xfrm>
        <a:prstGeom prst="roundRect">
          <a:avLst/>
        </a:prstGeom>
        <a:solidFill>
          <a:srgbClr val="329E9B"/>
        </a:solidFill>
        <a:ln>
          <a:solidFill>
            <a:srgbClr val="329E9B"/>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100" b="0" i="0" u="none" strike="noStrike" kern="0" cap="none" spc="0" normalizeH="0" baseline="0" noProof="0">
              <a:ln>
                <a:noFill/>
              </a:ln>
              <a:solidFill>
                <a:prstClr val="white"/>
              </a:solidFill>
              <a:effectLst/>
              <a:uLnTx/>
              <a:uFillTx/>
              <a:latin typeface="+mn-lt"/>
              <a:ea typeface="+mn-ea"/>
              <a:cs typeface="+mn-cs"/>
            </a:rPr>
            <a:t>The </a:t>
          </a:r>
          <a:r>
            <a:rPr kumimoji="0" lang="en-GB" sz="1100" b="0" i="0" u="none" strike="noStrike" kern="0" cap="none" spc="0" normalizeH="0" baseline="0" noProof="0">
              <a:ln>
                <a:noFill/>
              </a:ln>
              <a:solidFill>
                <a:prstClr val="white"/>
              </a:solidFill>
              <a:effectLst/>
              <a:uLnTx/>
              <a:uFillTx/>
              <a:latin typeface="+mn-lt"/>
              <a:ea typeface="+mn-ea"/>
              <a:cs typeface="+mn-cs"/>
            </a:rPr>
            <a:t>tool</a:t>
          </a:r>
          <a:r>
            <a:rPr kumimoji="0" lang="hu-HU" sz="1100" b="0" i="0" u="none" strike="noStrike" kern="0" cap="none" spc="0" normalizeH="0" baseline="0" noProof="0">
              <a:ln>
                <a:noFill/>
              </a:ln>
              <a:solidFill>
                <a:prstClr val="white"/>
              </a:solidFill>
              <a:effectLst/>
              <a:uLnTx/>
              <a:uFillTx/>
              <a:latin typeface="+mn-lt"/>
              <a:ea typeface="+mn-ea"/>
              <a:cs typeface="+mn-cs"/>
            </a:rPr>
            <a:t> </a:t>
          </a:r>
          <a:r>
            <a:rPr kumimoji="0" lang="en-GB" sz="1100" b="0" i="0" u="none" strike="noStrike" kern="0" cap="none" spc="0" normalizeH="0" baseline="0" noProof="0">
              <a:ln>
                <a:noFill/>
              </a:ln>
              <a:solidFill>
                <a:prstClr val="white"/>
              </a:solidFill>
              <a:effectLst/>
              <a:uLnTx/>
              <a:uFillTx/>
              <a:latin typeface="+mn-lt"/>
              <a:ea typeface="+mn-ea"/>
              <a:cs typeface="+mn-cs"/>
            </a:rPr>
            <a:t>is used </a:t>
          </a:r>
          <a:r>
            <a:rPr kumimoji="0" lang="hu-HU" sz="1100" b="0" i="0" u="none" strike="noStrike" kern="0" cap="none" spc="0" normalizeH="0" baseline="0" noProof="0">
              <a:ln>
                <a:noFill/>
              </a:ln>
              <a:solidFill>
                <a:prstClr val="white"/>
              </a:solidFill>
              <a:effectLst/>
              <a:uLnTx/>
              <a:uFillTx/>
              <a:latin typeface="+mn-lt"/>
              <a:ea typeface="+mn-ea"/>
              <a:cs typeface="+mn-cs"/>
            </a:rPr>
            <a:t>for assessing a single project.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u-HU" sz="500" b="0" i="0" u="none" strike="noStrike" kern="0" cap="none" spc="0" normalizeH="0" baseline="0" noProof="0">
            <a:ln>
              <a:noFill/>
            </a:ln>
            <a:solidFill>
              <a:prstClr val="white"/>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100" b="0" i="0" u="none" strike="noStrike" kern="0" cap="none" spc="0" normalizeH="0" baseline="0" noProof="0">
              <a:ln>
                <a:noFill/>
              </a:ln>
              <a:solidFill>
                <a:prstClr val="white"/>
              </a:solidFill>
              <a:effectLst/>
              <a:uLnTx/>
              <a:uFillTx/>
              <a:latin typeface="+mn-lt"/>
              <a:ea typeface="+mn-ea"/>
              <a:cs typeface="+mn-cs"/>
            </a:rPr>
            <a:t>Defining the profile of the project being assessed is the </a:t>
          </a:r>
          <a:r>
            <a:rPr kumimoji="0" lang="hu-HU" sz="1100" b="1" i="0" u="sng" strike="noStrike" kern="0" cap="none" spc="0" normalizeH="0" baseline="0" noProof="0">
              <a:ln>
                <a:noFill/>
              </a:ln>
              <a:solidFill>
                <a:prstClr val="white"/>
              </a:solidFill>
              <a:effectLst/>
              <a:uLnTx/>
              <a:uFillTx/>
              <a:latin typeface="+mn-lt"/>
              <a:ea typeface="+mn-ea"/>
              <a:cs typeface="+mn-cs"/>
            </a:rPr>
            <a:t>first step of the assessment</a:t>
          </a:r>
          <a:r>
            <a:rPr kumimoji="0" lang="hu-HU" sz="1100" b="0" i="0" u="none" strike="noStrike" kern="0" cap="none" spc="0" normalizeH="0" baseline="0" noProof="0">
              <a:ln>
                <a:noFill/>
              </a:ln>
              <a:solidFill>
                <a:prstClr val="white"/>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u-HU" sz="500" b="0" i="0" u="none" strike="noStrike" kern="0" cap="none" spc="0" normalizeH="0" baseline="0" noProof="0">
            <a:ln>
              <a:noFill/>
            </a:ln>
            <a:solidFill>
              <a:prstClr val="white"/>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100" b="0" i="0" u="none" strike="noStrike" kern="0" cap="none" spc="0" normalizeH="0" baseline="0" noProof="0">
              <a:ln>
                <a:noFill/>
              </a:ln>
              <a:solidFill>
                <a:prstClr val="white"/>
              </a:solidFill>
              <a:effectLst/>
              <a:uLnTx/>
              <a:uFillTx/>
              <a:latin typeface="+mn-lt"/>
              <a:ea typeface="+mn-ea"/>
              <a:cs typeface="+mn-cs"/>
            </a:rPr>
            <a:t>There is a separate sheet for recording the information on project profile.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100" b="0" i="0" u="none" strike="noStrike" kern="0" cap="none" spc="0" normalizeH="0" baseline="0" noProof="0">
              <a:ln>
                <a:noFill/>
              </a:ln>
              <a:solidFill>
                <a:prstClr val="white"/>
              </a:solidFill>
              <a:effectLst/>
              <a:uLnTx/>
              <a:uFillTx/>
              <a:latin typeface="+mn-lt"/>
              <a:ea typeface="+mn-ea"/>
              <a:cs typeface="+mn-cs"/>
            </a:rPr>
            <a:t>The sheet should be used to add basic information about the project.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u-HU" sz="500" b="0" i="0" u="none" strike="noStrike" kern="0" cap="none" spc="0" normalizeH="0" baseline="0" noProof="0">
            <a:ln>
              <a:noFill/>
            </a:ln>
            <a:solidFill>
              <a:prstClr val="white"/>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100" b="0" i="0" u="none" strike="noStrike" kern="0" cap="none" spc="0" normalizeH="0" baseline="0" noProof="0">
              <a:ln>
                <a:noFill/>
              </a:ln>
              <a:solidFill>
                <a:prstClr val="white"/>
              </a:solidFill>
              <a:effectLst/>
              <a:uLnTx/>
              <a:uFillTx/>
              <a:latin typeface="+mn-lt"/>
              <a:ea typeface="+mn-ea"/>
              <a:cs typeface="+mn-cs"/>
            </a:rPr>
            <a:t>Input for the project profile should be collected before the assessment.</a:t>
          </a:r>
        </a:p>
      </xdr:txBody>
    </xdr:sp>
    <xdr:clientData/>
  </xdr:twoCellAnchor>
  <xdr:twoCellAnchor>
    <xdr:from>
      <xdr:col>7</xdr:col>
      <xdr:colOff>520700</xdr:colOff>
      <xdr:row>2</xdr:row>
      <xdr:rowOff>146050</xdr:rowOff>
    </xdr:from>
    <xdr:to>
      <xdr:col>11</xdr:col>
      <xdr:colOff>242300</xdr:colOff>
      <xdr:row>19</xdr:row>
      <xdr:rowOff>183500</xdr:rowOff>
    </xdr:to>
    <xdr:sp macro="" textlink="">
      <xdr:nvSpPr>
        <xdr:cNvPr id="22" name="Rectangle: Rounded Corners 8">
          <a:extLst>
            <a:ext uri="{FF2B5EF4-FFF2-40B4-BE49-F238E27FC236}">
              <a16:creationId xmlns:a16="http://schemas.microsoft.com/office/drawing/2014/main" id="{8856D2C5-7718-424F-A83A-DD69AB3F06DA}"/>
            </a:ext>
          </a:extLst>
        </xdr:cNvPr>
        <xdr:cNvSpPr/>
      </xdr:nvSpPr>
      <xdr:spPr>
        <a:xfrm>
          <a:off x="4787900" y="514350"/>
          <a:ext cx="2160000" cy="3168000"/>
        </a:xfrm>
        <a:prstGeom prst="roundRect">
          <a:avLst/>
        </a:prstGeom>
        <a:solidFill>
          <a:srgbClr val="329E9B"/>
        </a:solidFill>
        <a:ln>
          <a:solidFill>
            <a:srgbClr val="329E9B"/>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hu-HU" sz="1100" baseline="0"/>
            <a:t>The selected criteria are grouped by specific domains. The relative importance of these domains differs across funder organizations and repurposing projects. </a:t>
          </a:r>
        </a:p>
        <a:p>
          <a:pPr algn="ctr"/>
          <a:endParaRPr lang="hu-HU" sz="500" baseline="0"/>
        </a:p>
        <a:p>
          <a:pPr algn="ctr"/>
          <a:r>
            <a:rPr lang="hu-HU" sz="1100" baseline="0"/>
            <a:t>Defining specific weights to each domain is the </a:t>
          </a:r>
          <a:r>
            <a:rPr lang="hu-HU" sz="1100" b="1" u="sng" baseline="0"/>
            <a:t>third step of the assessment</a:t>
          </a:r>
          <a:r>
            <a:rPr lang="hu-HU" sz="1100" baseline="0"/>
            <a:t>.</a:t>
          </a:r>
        </a:p>
        <a:p>
          <a:pPr algn="ctr"/>
          <a:endParaRPr lang="hu-HU" sz="500" baseline="0"/>
        </a:p>
        <a:p>
          <a:pPr algn="ctr"/>
          <a:r>
            <a:rPr lang="hu-HU" sz="1100" baseline="0"/>
            <a:t>Weights are flexible and exist on a scale of 0% (not important at all) to 100%. </a:t>
          </a:r>
        </a:p>
        <a:p>
          <a:pPr algn="ctr"/>
          <a:endParaRPr lang="hu-HU" sz="500" baseline="0"/>
        </a:p>
        <a:p>
          <a:pPr algn="ctr"/>
          <a:r>
            <a:rPr lang="hu-HU" sz="1100" baseline="0"/>
            <a:t>Weights should reflect the funder's preferences, vision and long-term objectives.</a:t>
          </a:r>
        </a:p>
      </xdr:txBody>
    </xdr:sp>
    <xdr:clientData/>
  </xdr:twoCellAnchor>
  <xdr:twoCellAnchor>
    <xdr:from>
      <xdr:col>11</xdr:col>
      <xdr:colOff>482600</xdr:colOff>
      <xdr:row>2</xdr:row>
      <xdr:rowOff>146050</xdr:rowOff>
    </xdr:from>
    <xdr:to>
      <xdr:col>15</xdr:col>
      <xdr:colOff>204200</xdr:colOff>
      <xdr:row>19</xdr:row>
      <xdr:rowOff>183500</xdr:rowOff>
    </xdr:to>
    <xdr:sp macro="" textlink="">
      <xdr:nvSpPr>
        <xdr:cNvPr id="23" name="Rectangle: Rounded Corners 8">
          <a:extLst>
            <a:ext uri="{FF2B5EF4-FFF2-40B4-BE49-F238E27FC236}">
              <a16:creationId xmlns:a16="http://schemas.microsoft.com/office/drawing/2014/main" id="{F800B40E-3030-437F-9C5C-B42E9463D352}"/>
            </a:ext>
          </a:extLst>
        </xdr:cNvPr>
        <xdr:cNvSpPr/>
      </xdr:nvSpPr>
      <xdr:spPr>
        <a:xfrm>
          <a:off x="7188200" y="514350"/>
          <a:ext cx="2160000" cy="3168000"/>
        </a:xfrm>
        <a:prstGeom prst="roundRect">
          <a:avLst/>
        </a:prstGeom>
        <a:solidFill>
          <a:srgbClr val="329E9B"/>
        </a:solidFill>
        <a:ln>
          <a:solidFill>
            <a:srgbClr val="329E9B"/>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hu-HU" sz="1100" baseline="0"/>
            <a:t>The selected criteria are used to assess the projects. </a:t>
          </a:r>
        </a:p>
        <a:p>
          <a:pPr algn="ctr"/>
          <a:endParaRPr lang="hu-HU" sz="500" baseline="0"/>
        </a:p>
        <a:p>
          <a:pPr algn="ctr"/>
          <a:r>
            <a:rPr lang="hu-HU" sz="1100" baseline="0"/>
            <a:t>Scoring each domain based on the criteria is the </a:t>
          </a:r>
          <a:r>
            <a:rPr lang="hu-HU" sz="1100" b="1" u="sng" baseline="0"/>
            <a:t>fourth step of the assessment</a:t>
          </a:r>
          <a:r>
            <a:rPr lang="hu-HU" sz="1100" baseline="0"/>
            <a:t>.</a:t>
          </a:r>
        </a:p>
        <a:p>
          <a:pPr algn="ctr"/>
          <a:endParaRPr lang="hu-HU" sz="500" baseline="0"/>
        </a:p>
        <a:p>
          <a:pPr algn="ctr"/>
          <a:r>
            <a:rPr lang="hu-HU" sz="1100" baseline="0"/>
            <a:t>Scores can be provided on a scale of 1 to 5. A clear indication of each score is established per criterion.</a:t>
          </a:r>
        </a:p>
        <a:p>
          <a:pPr algn="ctr"/>
          <a:endParaRPr lang="hu-HU" sz="500" baseline="0"/>
        </a:p>
        <a:p>
          <a:pPr algn="ctr"/>
          <a:r>
            <a:rPr lang="hu-HU" sz="1100" baseline="0"/>
            <a:t>Input for the scoring should be collected before the assessment based on available documents and the funders' process to correspond with the projects (ideally a dialogue). </a:t>
          </a:r>
        </a:p>
      </xdr:txBody>
    </xdr:sp>
    <xdr:clientData/>
  </xdr:twoCellAnchor>
  <xdr:twoCellAnchor>
    <xdr:from>
      <xdr:col>15</xdr:col>
      <xdr:colOff>406400</xdr:colOff>
      <xdr:row>2</xdr:row>
      <xdr:rowOff>152400</xdr:rowOff>
    </xdr:from>
    <xdr:to>
      <xdr:col>19</xdr:col>
      <xdr:colOff>128000</xdr:colOff>
      <xdr:row>20</xdr:row>
      <xdr:rowOff>5700</xdr:rowOff>
    </xdr:to>
    <xdr:sp macro="" textlink="">
      <xdr:nvSpPr>
        <xdr:cNvPr id="24" name="Rectangle: Rounded Corners 8">
          <a:extLst>
            <a:ext uri="{FF2B5EF4-FFF2-40B4-BE49-F238E27FC236}">
              <a16:creationId xmlns:a16="http://schemas.microsoft.com/office/drawing/2014/main" id="{EDB84880-1475-4D89-9894-5172D74B9E54}"/>
            </a:ext>
          </a:extLst>
        </xdr:cNvPr>
        <xdr:cNvSpPr/>
      </xdr:nvSpPr>
      <xdr:spPr>
        <a:xfrm>
          <a:off x="9645650" y="520700"/>
          <a:ext cx="2185400" cy="3168000"/>
        </a:xfrm>
        <a:prstGeom prst="roundRect">
          <a:avLst/>
        </a:prstGeom>
        <a:solidFill>
          <a:srgbClr val="329E9B"/>
        </a:solidFill>
        <a:ln>
          <a:solidFill>
            <a:srgbClr val="329E9B"/>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hu-HU" sz="1100"/>
            <a:t>The overall score is a combination</a:t>
          </a:r>
          <a:r>
            <a:rPr lang="hu-HU" sz="1100" baseline="0"/>
            <a:t> of the weights and the scores on each domain. </a:t>
          </a:r>
        </a:p>
        <a:p>
          <a:pPr algn="ctr"/>
          <a:endParaRPr lang="hu-HU" sz="500" baseline="0"/>
        </a:p>
        <a:p>
          <a:pPr algn="ctr"/>
          <a:r>
            <a:rPr lang="hu-HU" sz="1100" baseline="0"/>
            <a:t>Defining the overall score is the </a:t>
          </a:r>
          <a:r>
            <a:rPr lang="hu-HU" sz="1100" b="1" u="sng" baseline="0"/>
            <a:t>final step of the assessment</a:t>
          </a:r>
          <a:r>
            <a:rPr lang="hu-HU" sz="1100" baseline="0"/>
            <a:t>.</a:t>
          </a:r>
        </a:p>
        <a:p>
          <a:pPr algn="ctr"/>
          <a:endParaRPr lang="hu-HU" sz="500" baseline="0"/>
        </a:p>
        <a:p>
          <a:pPr algn="ctr"/>
          <a:r>
            <a:rPr lang="hu-HU" sz="1100" baseline="0"/>
            <a:t>The overall score is calculated if the following information is completed:</a:t>
          </a:r>
        </a:p>
        <a:p>
          <a:pPr algn="ctr"/>
          <a:r>
            <a:rPr lang="hu-HU" sz="1100" baseline="0"/>
            <a:t>- Weights are set for each domain and the sum is 100%</a:t>
          </a:r>
        </a:p>
        <a:p>
          <a:pPr algn="ctr"/>
          <a:r>
            <a:rPr lang="hu-HU" sz="1100" baseline="0"/>
            <a:t>- Scores are defined for each criterion on the 1 to 5 scale. </a:t>
          </a:r>
        </a:p>
        <a:p>
          <a:pPr marL="0" marR="0" lvl="0" indent="0" algn="ctr" defTabSz="914400" eaLnBrk="1" fontAlgn="auto" latinLnBrk="0" hangingPunct="1">
            <a:lnSpc>
              <a:spcPct val="100000"/>
            </a:lnSpc>
            <a:spcBef>
              <a:spcPts val="0"/>
            </a:spcBef>
            <a:spcAft>
              <a:spcPts val="0"/>
            </a:spcAft>
            <a:buClrTx/>
            <a:buSzTx/>
            <a:buFontTx/>
            <a:buNone/>
            <a:tabLst/>
            <a:defRPr/>
          </a:pPr>
          <a:endParaRPr lang="en-US" sz="500">
            <a:effectLst/>
          </a:endParaRPr>
        </a:p>
        <a:p>
          <a:pPr algn="ctr"/>
          <a:r>
            <a:rPr lang="hu-HU" sz="1100" baseline="0"/>
            <a:t>A scorecard is also produced with the scores given for each criterion.</a:t>
          </a:r>
        </a:p>
      </xdr:txBody>
    </xdr:sp>
    <xdr:clientData/>
  </xdr:twoCellAnchor>
  <xdr:twoCellAnchor>
    <xdr:from>
      <xdr:col>3</xdr:col>
      <xdr:colOff>584200</xdr:colOff>
      <xdr:row>0</xdr:row>
      <xdr:rowOff>38100</xdr:rowOff>
    </xdr:from>
    <xdr:to>
      <xdr:col>7</xdr:col>
      <xdr:colOff>269800</xdr:colOff>
      <xdr:row>2</xdr:row>
      <xdr:rowOff>101800</xdr:rowOff>
    </xdr:to>
    <xdr:sp macro="" textlink="">
      <xdr:nvSpPr>
        <xdr:cNvPr id="9" name="Rectangle: Rounded Corners 8">
          <a:extLst>
            <a:ext uri="{FF2B5EF4-FFF2-40B4-BE49-F238E27FC236}">
              <a16:creationId xmlns:a16="http://schemas.microsoft.com/office/drawing/2014/main" id="{209C3832-3FD3-4F85-B80F-65A59D5006F2}"/>
            </a:ext>
          </a:extLst>
        </xdr:cNvPr>
        <xdr:cNvSpPr/>
      </xdr:nvSpPr>
      <xdr:spPr>
        <a:xfrm>
          <a:off x="2413000" y="38100"/>
          <a:ext cx="2124000" cy="432000"/>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600" b="1" baseline="0">
              <a:solidFill>
                <a:srgbClr val="329E9B"/>
              </a:solidFill>
              <a:latin typeface="+mj-lt"/>
            </a:rPr>
            <a:t>CRITERIA SELECTION</a:t>
          </a:r>
        </a:p>
      </xdr:txBody>
    </xdr:sp>
    <xdr:clientData/>
  </xdr:twoCellAnchor>
  <xdr:twoCellAnchor>
    <xdr:from>
      <xdr:col>7</xdr:col>
      <xdr:colOff>330200</xdr:colOff>
      <xdr:row>0</xdr:row>
      <xdr:rowOff>158750</xdr:rowOff>
    </xdr:from>
    <xdr:to>
      <xdr:col>7</xdr:col>
      <xdr:colOff>474200</xdr:colOff>
      <xdr:row>1</xdr:row>
      <xdr:rowOff>152400</xdr:rowOff>
    </xdr:to>
    <xdr:sp macro="" textlink="">
      <xdr:nvSpPr>
        <xdr:cNvPr id="10" name="Arrow: Right 9">
          <a:extLst>
            <a:ext uri="{FF2B5EF4-FFF2-40B4-BE49-F238E27FC236}">
              <a16:creationId xmlns:a16="http://schemas.microsoft.com/office/drawing/2014/main" id="{CF0B96D3-B46F-412F-B62E-5E3C7261D2F0}"/>
            </a:ext>
          </a:extLst>
        </xdr:cNvPr>
        <xdr:cNvSpPr/>
      </xdr:nvSpPr>
      <xdr:spPr>
        <a:xfrm>
          <a:off x="4597400" y="158750"/>
          <a:ext cx="144000" cy="177800"/>
        </a:xfrm>
        <a:prstGeom prst="rightArrow">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285750</xdr:colOff>
      <xdr:row>0</xdr:row>
      <xdr:rowOff>152400</xdr:rowOff>
    </xdr:from>
    <xdr:to>
      <xdr:col>11</xdr:col>
      <xdr:colOff>429750</xdr:colOff>
      <xdr:row>1</xdr:row>
      <xdr:rowOff>146050</xdr:rowOff>
    </xdr:to>
    <xdr:sp macro="" textlink="">
      <xdr:nvSpPr>
        <xdr:cNvPr id="11" name="Arrow: Right 10">
          <a:extLst>
            <a:ext uri="{FF2B5EF4-FFF2-40B4-BE49-F238E27FC236}">
              <a16:creationId xmlns:a16="http://schemas.microsoft.com/office/drawing/2014/main" id="{694EB0AD-5338-4A4A-9F02-379B03FA71F6}"/>
            </a:ext>
          </a:extLst>
        </xdr:cNvPr>
        <xdr:cNvSpPr/>
      </xdr:nvSpPr>
      <xdr:spPr>
        <a:xfrm>
          <a:off x="6991350" y="152400"/>
          <a:ext cx="144000" cy="177800"/>
        </a:xfrm>
        <a:prstGeom prst="rightArrow">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234950</xdr:colOff>
      <xdr:row>0</xdr:row>
      <xdr:rowOff>158750</xdr:rowOff>
    </xdr:from>
    <xdr:to>
      <xdr:col>15</xdr:col>
      <xdr:colOff>378950</xdr:colOff>
      <xdr:row>1</xdr:row>
      <xdr:rowOff>152400</xdr:rowOff>
    </xdr:to>
    <xdr:sp macro="" textlink="">
      <xdr:nvSpPr>
        <xdr:cNvPr id="12" name="Arrow: Right 11">
          <a:extLst>
            <a:ext uri="{FF2B5EF4-FFF2-40B4-BE49-F238E27FC236}">
              <a16:creationId xmlns:a16="http://schemas.microsoft.com/office/drawing/2014/main" id="{CC60CD64-1515-43B2-BEC5-61F0A0E66163}"/>
            </a:ext>
          </a:extLst>
        </xdr:cNvPr>
        <xdr:cNvSpPr/>
      </xdr:nvSpPr>
      <xdr:spPr>
        <a:xfrm>
          <a:off x="9378950" y="158750"/>
          <a:ext cx="144000" cy="177800"/>
        </a:xfrm>
        <a:prstGeom prst="rightArrow">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2</xdr:row>
      <xdr:rowOff>146050</xdr:rowOff>
    </xdr:from>
    <xdr:to>
      <xdr:col>7</xdr:col>
      <xdr:colOff>312150</xdr:colOff>
      <xdr:row>19</xdr:row>
      <xdr:rowOff>183500</xdr:rowOff>
    </xdr:to>
    <xdr:sp macro="" textlink="">
      <xdr:nvSpPr>
        <xdr:cNvPr id="13" name="Rectangle: Rounded Corners 8">
          <a:extLst>
            <a:ext uri="{FF2B5EF4-FFF2-40B4-BE49-F238E27FC236}">
              <a16:creationId xmlns:a16="http://schemas.microsoft.com/office/drawing/2014/main" id="{0BEB4736-BA9A-44C4-887D-BB1B780001A8}"/>
            </a:ext>
          </a:extLst>
        </xdr:cNvPr>
        <xdr:cNvSpPr/>
      </xdr:nvSpPr>
      <xdr:spPr>
        <a:xfrm>
          <a:off x="2419350" y="514350"/>
          <a:ext cx="2160000" cy="3168000"/>
        </a:xfrm>
        <a:prstGeom prst="roundRect">
          <a:avLst/>
        </a:prstGeom>
        <a:solidFill>
          <a:srgbClr val="329E9B"/>
        </a:solidFill>
        <a:ln>
          <a:solidFill>
            <a:srgbClr val="329E9B"/>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100" b="0" i="0" u="none" strike="noStrike" kern="0" cap="none" spc="0" normalizeH="0" baseline="0" noProof="0">
              <a:ln>
                <a:noFill/>
              </a:ln>
              <a:solidFill>
                <a:prstClr val="white"/>
              </a:solidFill>
              <a:effectLst/>
              <a:uLnTx/>
              <a:uFillTx/>
              <a:latin typeface="+mn-lt"/>
              <a:ea typeface="+mn-ea"/>
              <a:cs typeface="+mn-cs"/>
            </a:rPr>
            <a:t>The assessment is </a:t>
          </a:r>
          <a:r>
            <a:rPr kumimoji="0" lang="en-GB" sz="1100" b="0" i="0" u="none" strike="noStrike" kern="0" cap="none" spc="0" normalizeH="0" baseline="0" noProof="0">
              <a:ln>
                <a:noFill/>
              </a:ln>
              <a:solidFill>
                <a:prstClr val="white"/>
              </a:solidFill>
              <a:effectLst/>
              <a:uLnTx/>
              <a:uFillTx/>
              <a:latin typeface="+mn-lt"/>
              <a:ea typeface="+mn-ea"/>
              <a:cs typeface="+mn-cs"/>
            </a:rPr>
            <a:t>performed by</a:t>
          </a:r>
          <a:r>
            <a:rPr kumimoji="0" lang="hu-HU" sz="1100" b="0" i="0" u="none" strike="noStrike" kern="0" cap="none" spc="0" normalizeH="0" baseline="0" noProof="0">
              <a:ln>
                <a:noFill/>
              </a:ln>
              <a:solidFill>
                <a:prstClr val="white"/>
              </a:solidFill>
              <a:effectLst/>
              <a:uLnTx/>
              <a:uFillTx/>
              <a:latin typeface="+mn-lt"/>
              <a:ea typeface="+mn-ea"/>
              <a:cs typeface="+mn-cs"/>
            </a:rPr>
            <a:t> evaluating various criteria. The relevance of these criteria might differ across funder organizations.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u-HU" sz="500" b="0" i="0" u="none" strike="noStrike" kern="0" cap="none" spc="0" normalizeH="0" baseline="0" noProof="0">
            <a:ln>
              <a:noFill/>
            </a:ln>
            <a:solidFill>
              <a:prstClr val="white"/>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100" b="0" i="0" u="none" strike="noStrike" kern="0" cap="none" spc="0" normalizeH="0" baseline="0" noProof="0">
              <a:ln>
                <a:noFill/>
              </a:ln>
              <a:solidFill>
                <a:prstClr val="white"/>
              </a:solidFill>
              <a:effectLst/>
              <a:uLnTx/>
              <a:uFillTx/>
              <a:latin typeface="+mn-lt"/>
              <a:ea typeface="+mn-ea"/>
              <a:cs typeface="+mn-cs"/>
            </a:rPr>
            <a:t>Selecting the relevant criteria that should be part of the evaluation is the </a:t>
          </a:r>
          <a:r>
            <a:rPr kumimoji="0" lang="hu-HU" sz="1100" b="1" i="0" u="sng" strike="noStrike" kern="0" cap="none" spc="0" normalizeH="0" baseline="0" noProof="0">
              <a:ln>
                <a:noFill/>
              </a:ln>
              <a:solidFill>
                <a:prstClr val="white"/>
              </a:solidFill>
              <a:effectLst/>
              <a:uLnTx/>
              <a:uFillTx/>
              <a:latin typeface="+mn-lt"/>
              <a:ea typeface="+mn-ea"/>
              <a:cs typeface="+mn-cs"/>
            </a:rPr>
            <a:t>second step of the assessment</a:t>
          </a:r>
          <a:r>
            <a:rPr kumimoji="0" lang="hu-HU" sz="1100" b="0" i="0" u="none" strike="noStrike" kern="0" cap="none" spc="0" normalizeH="0" baseline="0" noProof="0">
              <a:ln>
                <a:noFill/>
              </a:ln>
              <a:solidFill>
                <a:prstClr val="white"/>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u-HU" sz="500" b="0" i="0" u="none" strike="noStrike" kern="0" cap="none" spc="0" normalizeH="0" baseline="0" noProof="0">
            <a:ln>
              <a:noFill/>
            </a:ln>
            <a:solidFill>
              <a:prstClr val="white"/>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100" b="0" i="0" u="none" strike="noStrike" kern="0" cap="none" spc="0" normalizeH="0" baseline="0" noProof="0">
              <a:ln>
                <a:noFill/>
              </a:ln>
              <a:solidFill>
                <a:prstClr val="white"/>
              </a:solidFill>
              <a:effectLst/>
              <a:uLnTx/>
              <a:uFillTx/>
              <a:latin typeface="+mn-lt"/>
              <a:ea typeface="+mn-ea"/>
              <a:cs typeface="+mn-cs"/>
            </a:rPr>
            <a:t>Criteria, which are not selected, will not be part of the assessment.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u-HU" sz="500" b="0" i="0" u="none" strike="noStrike" kern="0" cap="none" spc="0" normalizeH="0" baseline="0" noProof="0">
            <a:ln>
              <a:noFill/>
            </a:ln>
            <a:solidFill>
              <a:prstClr val="white"/>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100" b="0" i="0" u="none" strike="noStrike" kern="0" cap="none" spc="0" normalizeH="0" baseline="0" noProof="0">
              <a:ln>
                <a:noFill/>
              </a:ln>
              <a:solidFill>
                <a:prstClr val="white"/>
              </a:solidFill>
              <a:effectLst/>
              <a:uLnTx/>
              <a:uFillTx/>
              <a:latin typeface="+mn-lt"/>
              <a:ea typeface="+mn-ea"/>
              <a:cs typeface="+mn-cs"/>
            </a:rPr>
            <a:t>The selection should reflect the preferences of the funder conducting the assessment.</a:t>
          </a:r>
          <a:endParaRPr lang="hu-HU" sz="11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44450</xdr:colOff>
      <xdr:row>0</xdr:row>
      <xdr:rowOff>50800</xdr:rowOff>
    </xdr:from>
    <xdr:to>
      <xdr:col>4</xdr:col>
      <xdr:colOff>44450</xdr:colOff>
      <xdr:row>2</xdr:row>
      <xdr:rowOff>38100</xdr:rowOff>
    </xdr:to>
    <xdr:sp macro="" textlink="">
      <xdr:nvSpPr>
        <xdr:cNvPr id="14" name="Rectangle: Rounded Corners 13">
          <a:extLst>
            <a:ext uri="{FF2B5EF4-FFF2-40B4-BE49-F238E27FC236}">
              <a16:creationId xmlns:a16="http://schemas.microsoft.com/office/drawing/2014/main" id="{8DF2939E-B121-4EBB-AE4A-E15FF344E6DD}"/>
            </a:ext>
          </a:extLst>
        </xdr:cNvPr>
        <xdr:cNvSpPr/>
      </xdr:nvSpPr>
      <xdr:spPr>
        <a:xfrm>
          <a:off x="44450" y="50800"/>
          <a:ext cx="2324100" cy="368300"/>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800" b="1">
              <a:solidFill>
                <a:srgbClr val="329E9B"/>
              </a:solidFill>
              <a:latin typeface="+mj-lt"/>
            </a:rPr>
            <a:t>SCORING</a:t>
          </a:r>
          <a:endParaRPr lang="hu-HU" sz="1800" b="1" baseline="0">
            <a:solidFill>
              <a:srgbClr val="329E9B"/>
            </a:solidFill>
            <a:latin typeface="+mj-lt"/>
          </a:endParaRPr>
        </a:p>
      </xdr:txBody>
    </xdr:sp>
    <xdr:clientData/>
  </xdr:twoCellAnchor>
  <xdr:twoCellAnchor>
    <xdr:from>
      <xdr:col>0</xdr:col>
      <xdr:colOff>50094</xdr:colOff>
      <xdr:row>8</xdr:row>
      <xdr:rowOff>70375</xdr:rowOff>
    </xdr:from>
    <xdr:to>
      <xdr:col>4</xdr:col>
      <xdr:colOff>106983</xdr:colOff>
      <xdr:row>10</xdr:row>
      <xdr:rowOff>29250</xdr:rowOff>
    </xdr:to>
    <xdr:sp macro="" textlink="">
      <xdr:nvSpPr>
        <xdr:cNvPr id="2" name="Rectangle: Rounded Corners 1">
          <a:extLst>
            <a:ext uri="{FF2B5EF4-FFF2-40B4-BE49-F238E27FC236}">
              <a16:creationId xmlns:a16="http://schemas.microsoft.com/office/drawing/2014/main" id="{BD7F8F68-F813-3185-51E1-5F4FA861F742}"/>
            </a:ext>
          </a:extLst>
        </xdr:cNvPr>
        <xdr:cNvSpPr/>
      </xdr:nvSpPr>
      <xdr:spPr>
        <a:xfrm>
          <a:off x="50094" y="1601431"/>
          <a:ext cx="2512222" cy="325763"/>
        </a:xfrm>
        <a:prstGeom prst="roundRect">
          <a:avLst/>
        </a:prstGeom>
        <a:solidFill>
          <a:srgbClr val="329E9B"/>
        </a:solidFill>
        <a:ln>
          <a:solidFill>
            <a:srgbClr val="329E9B"/>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1) </a:t>
          </a:r>
          <a:r>
            <a:rPr lang="en-US" sz="1200" b="1"/>
            <a:t>Basic enablers</a:t>
          </a:r>
        </a:p>
      </xdr:txBody>
    </xdr:sp>
    <xdr:clientData/>
  </xdr:twoCellAnchor>
  <xdr:twoCellAnchor>
    <xdr:from>
      <xdr:col>12</xdr:col>
      <xdr:colOff>17433</xdr:colOff>
      <xdr:row>5</xdr:row>
      <xdr:rowOff>175679</xdr:rowOff>
    </xdr:from>
    <xdr:to>
      <xdr:col>19</xdr:col>
      <xdr:colOff>220600</xdr:colOff>
      <xdr:row>7</xdr:row>
      <xdr:rowOff>89734</xdr:rowOff>
    </xdr:to>
    <xdr:sp macro="" textlink="">
      <xdr:nvSpPr>
        <xdr:cNvPr id="3" name="Rectangle: Rounded Corners 2">
          <a:extLst>
            <a:ext uri="{FF2B5EF4-FFF2-40B4-BE49-F238E27FC236}">
              <a16:creationId xmlns:a16="http://schemas.microsoft.com/office/drawing/2014/main" id="{F05C8CC0-BFBA-4128-8B6C-44EDB345F516}"/>
            </a:ext>
          </a:extLst>
        </xdr:cNvPr>
        <xdr:cNvSpPr/>
      </xdr:nvSpPr>
      <xdr:spPr>
        <a:xfrm>
          <a:off x="7383433" y="1149346"/>
          <a:ext cx="4500000" cy="287999"/>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Solid</a:t>
          </a:r>
          <a:r>
            <a:rPr lang="hu-HU" sz="1200" b="1" baseline="0"/>
            <a:t> b</a:t>
          </a:r>
          <a:r>
            <a:rPr lang="en-US" sz="1200" b="1"/>
            <a:t>asis of there</a:t>
          </a:r>
          <a:r>
            <a:rPr lang="hu-HU" sz="1200" b="1"/>
            <a:t> </a:t>
          </a:r>
          <a:r>
            <a:rPr lang="en-US" sz="1200" b="1"/>
            <a:t>purposing hypothesis</a:t>
          </a:r>
        </a:p>
      </xdr:txBody>
    </xdr:sp>
    <xdr:clientData/>
  </xdr:twoCellAnchor>
  <xdr:twoCellAnchor>
    <xdr:from>
      <xdr:col>12</xdr:col>
      <xdr:colOff>17433</xdr:colOff>
      <xdr:row>8</xdr:row>
      <xdr:rowOff>92908</xdr:rowOff>
    </xdr:from>
    <xdr:to>
      <xdr:col>19</xdr:col>
      <xdr:colOff>220600</xdr:colOff>
      <xdr:row>10</xdr:row>
      <xdr:rowOff>14019</xdr:rowOff>
    </xdr:to>
    <xdr:sp macro="" textlink="">
      <xdr:nvSpPr>
        <xdr:cNvPr id="4" name="Rectangle: Rounded Corners 3">
          <a:extLst>
            <a:ext uri="{FF2B5EF4-FFF2-40B4-BE49-F238E27FC236}">
              <a16:creationId xmlns:a16="http://schemas.microsoft.com/office/drawing/2014/main" id="{C2D54369-3806-4770-9671-6FED81D861FD}"/>
            </a:ext>
          </a:extLst>
        </xdr:cNvPr>
        <xdr:cNvSpPr/>
      </xdr:nvSpPr>
      <xdr:spPr>
        <a:xfrm>
          <a:off x="7383433" y="1623964"/>
          <a:ext cx="4500000" cy="287999"/>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Patent status allows repurposing activity</a:t>
          </a:r>
        </a:p>
      </xdr:txBody>
    </xdr:sp>
    <xdr:clientData/>
  </xdr:twoCellAnchor>
  <xdr:twoCellAnchor>
    <xdr:from>
      <xdr:col>12</xdr:col>
      <xdr:colOff>17433</xdr:colOff>
      <xdr:row>10</xdr:row>
      <xdr:rowOff>160773</xdr:rowOff>
    </xdr:from>
    <xdr:to>
      <xdr:col>19</xdr:col>
      <xdr:colOff>220600</xdr:colOff>
      <xdr:row>12</xdr:row>
      <xdr:rowOff>81884</xdr:rowOff>
    </xdr:to>
    <xdr:sp macro="" textlink="">
      <xdr:nvSpPr>
        <xdr:cNvPr id="5" name="Rectangle: Rounded Corners 4">
          <a:extLst>
            <a:ext uri="{FF2B5EF4-FFF2-40B4-BE49-F238E27FC236}">
              <a16:creationId xmlns:a16="http://schemas.microsoft.com/office/drawing/2014/main" id="{D74CC553-733A-4C67-BB6D-212C02D8133C}"/>
            </a:ext>
          </a:extLst>
        </xdr:cNvPr>
        <xdr:cNvSpPr/>
      </xdr:nvSpPr>
      <xdr:spPr>
        <a:xfrm>
          <a:off x="7383433" y="2058717"/>
          <a:ext cx="4500000" cy="288000"/>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Other legal / ethical restrictions</a:t>
          </a:r>
        </a:p>
      </xdr:txBody>
    </xdr:sp>
    <xdr:clientData/>
  </xdr:twoCellAnchor>
  <xdr:twoCellAnchor>
    <xdr:from>
      <xdr:col>0</xdr:col>
      <xdr:colOff>64204</xdr:colOff>
      <xdr:row>24</xdr:row>
      <xdr:rowOff>89246</xdr:rowOff>
    </xdr:from>
    <xdr:to>
      <xdr:col>4</xdr:col>
      <xdr:colOff>121093</xdr:colOff>
      <xdr:row>26</xdr:row>
      <xdr:rowOff>46357</xdr:rowOff>
    </xdr:to>
    <xdr:sp macro="" textlink="">
      <xdr:nvSpPr>
        <xdr:cNvPr id="23" name="Rectangle: Rounded Corners 22">
          <a:extLst>
            <a:ext uri="{FF2B5EF4-FFF2-40B4-BE49-F238E27FC236}">
              <a16:creationId xmlns:a16="http://schemas.microsoft.com/office/drawing/2014/main" id="{3AAA63FC-2F53-456E-A449-9DB69C99DDA2}"/>
            </a:ext>
          </a:extLst>
        </xdr:cNvPr>
        <xdr:cNvSpPr/>
      </xdr:nvSpPr>
      <xdr:spPr>
        <a:xfrm>
          <a:off x="64204" y="4555413"/>
          <a:ext cx="2512222" cy="324000"/>
        </a:xfrm>
        <a:prstGeom prst="roundRect">
          <a:avLst/>
        </a:prstGeom>
        <a:solidFill>
          <a:srgbClr val="329E9B"/>
        </a:solidFill>
        <a:ln>
          <a:solidFill>
            <a:srgbClr val="329E9B"/>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2) Expected benefits</a:t>
          </a:r>
          <a:endParaRPr lang="en-US" sz="1200" b="1"/>
        </a:p>
      </xdr:txBody>
    </xdr:sp>
    <xdr:clientData/>
  </xdr:twoCellAnchor>
  <xdr:twoCellAnchor>
    <xdr:from>
      <xdr:col>4</xdr:col>
      <xdr:colOff>543983</xdr:colOff>
      <xdr:row>16</xdr:row>
      <xdr:rowOff>148865</xdr:rowOff>
    </xdr:from>
    <xdr:to>
      <xdr:col>10</xdr:col>
      <xdr:colOff>13405</xdr:colOff>
      <xdr:row>18</xdr:row>
      <xdr:rowOff>69270</xdr:rowOff>
    </xdr:to>
    <xdr:sp macro="" textlink="">
      <xdr:nvSpPr>
        <xdr:cNvPr id="24" name="Rectangle: Rounded Corners 23">
          <a:extLst>
            <a:ext uri="{FF2B5EF4-FFF2-40B4-BE49-F238E27FC236}">
              <a16:creationId xmlns:a16="http://schemas.microsoft.com/office/drawing/2014/main" id="{8F05EAAC-4E47-4C28-ACBF-EF88587766EE}"/>
            </a:ext>
          </a:extLst>
        </xdr:cNvPr>
        <xdr:cNvSpPr/>
      </xdr:nvSpPr>
      <xdr:spPr>
        <a:xfrm>
          <a:off x="2999316" y="3147476"/>
          <a:ext cx="3152422" cy="287294"/>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Medical / clinical parameters</a:t>
          </a:r>
        </a:p>
      </xdr:txBody>
    </xdr:sp>
    <xdr:clientData/>
  </xdr:twoCellAnchor>
  <xdr:twoCellAnchor>
    <xdr:from>
      <xdr:col>4</xdr:col>
      <xdr:colOff>541162</xdr:colOff>
      <xdr:row>24</xdr:row>
      <xdr:rowOff>106533</xdr:rowOff>
    </xdr:from>
    <xdr:to>
      <xdr:col>10</xdr:col>
      <xdr:colOff>10584</xdr:colOff>
      <xdr:row>26</xdr:row>
      <xdr:rowOff>26232</xdr:rowOff>
    </xdr:to>
    <xdr:sp macro="" textlink="">
      <xdr:nvSpPr>
        <xdr:cNvPr id="25" name="Rectangle: Rounded Corners 24">
          <a:extLst>
            <a:ext uri="{FF2B5EF4-FFF2-40B4-BE49-F238E27FC236}">
              <a16:creationId xmlns:a16="http://schemas.microsoft.com/office/drawing/2014/main" id="{16ACEAD2-69EF-47A1-AB93-8B20BAD9E531}"/>
            </a:ext>
          </a:extLst>
        </xdr:cNvPr>
        <xdr:cNvSpPr/>
      </xdr:nvSpPr>
      <xdr:spPr>
        <a:xfrm>
          <a:off x="2996495" y="4572700"/>
          <a:ext cx="3152422" cy="286588"/>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Unmet medical need</a:t>
          </a:r>
        </a:p>
      </xdr:txBody>
    </xdr:sp>
    <xdr:clientData/>
  </xdr:twoCellAnchor>
  <xdr:twoCellAnchor>
    <xdr:from>
      <xdr:col>4</xdr:col>
      <xdr:colOff>557741</xdr:colOff>
      <xdr:row>34</xdr:row>
      <xdr:rowOff>149981</xdr:rowOff>
    </xdr:from>
    <xdr:to>
      <xdr:col>10</xdr:col>
      <xdr:colOff>35108</xdr:colOff>
      <xdr:row>36</xdr:row>
      <xdr:rowOff>70387</xdr:rowOff>
    </xdr:to>
    <xdr:sp macro="" textlink="">
      <xdr:nvSpPr>
        <xdr:cNvPr id="26" name="Rectangle: Rounded Corners 25">
          <a:extLst>
            <a:ext uri="{FF2B5EF4-FFF2-40B4-BE49-F238E27FC236}">
              <a16:creationId xmlns:a16="http://schemas.microsoft.com/office/drawing/2014/main" id="{39527080-B35F-4E4E-9EE3-5B0B789DEED9}"/>
            </a:ext>
          </a:extLst>
        </xdr:cNvPr>
        <xdr:cNvSpPr/>
      </xdr:nvSpPr>
      <xdr:spPr>
        <a:xfrm>
          <a:off x="2984852" y="6450592"/>
          <a:ext cx="3118034" cy="287295"/>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Health policy implications</a:t>
          </a:r>
        </a:p>
      </xdr:txBody>
    </xdr:sp>
    <xdr:clientData/>
  </xdr:twoCellAnchor>
  <xdr:twoCellAnchor>
    <xdr:from>
      <xdr:col>11</xdr:col>
      <xdr:colOff>568648</xdr:colOff>
      <xdr:row>22</xdr:row>
      <xdr:rowOff>66534</xdr:rowOff>
    </xdr:from>
    <xdr:to>
      <xdr:col>19</xdr:col>
      <xdr:colOff>157982</xdr:colOff>
      <xdr:row>23</xdr:row>
      <xdr:rowOff>171089</xdr:rowOff>
    </xdr:to>
    <xdr:sp macro="" textlink="">
      <xdr:nvSpPr>
        <xdr:cNvPr id="34" name="Rectangle: Rounded Corners 33">
          <a:extLst>
            <a:ext uri="{FF2B5EF4-FFF2-40B4-BE49-F238E27FC236}">
              <a16:creationId xmlns:a16="http://schemas.microsoft.com/office/drawing/2014/main" id="{8588111B-7209-435D-8B28-DD3DD19272CC}"/>
            </a:ext>
          </a:extLst>
        </xdr:cNvPr>
        <xdr:cNvSpPr/>
      </xdr:nvSpPr>
      <xdr:spPr>
        <a:xfrm>
          <a:off x="7320815" y="4165812"/>
          <a:ext cx="4500000" cy="287999"/>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Burden of the disease</a:t>
          </a:r>
        </a:p>
      </xdr:txBody>
    </xdr:sp>
    <xdr:clientData/>
  </xdr:twoCellAnchor>
  <xdr:twoCellAnchor>
    <xdr:from>
      <xdr:col>11</xdr:col>
      <xdr:colOff>603926</xdr:colOff>
      <xdr:row>14</xdr:row>
      <xdr:rowOff>41796</xdr:rowOff>
    </xdr:from>
    <xdr:to>
      <xdr:col>19</xdr:col>
      <xdr:colOff>193260</xdr:colOff>
      <xdr:row>15</xdr:row>
      <xdr:rowOff>146350</xdr:rowOff>
    </xdr:to>
    <xdr:sp macro="" textlink="">
      <xdr:nvSpPr>
        <xdr:cNvPr id="35" name="Rectangle: Rounded Corners 34">
          <a:extLst>
            <a:ext uri="{FF2B5EF4-FFF2-40B4-BE49-F238E27FC236}">
              <a16:creationId xmlns:a16="http://schemas.microsoft.com/office/drawing/2014/main" id="{803D4D75-0976-4092-B50B-A9466D38F808}"/>
            </a:ext>
          </a:extLst>
        </xdr:cNvPr>
        <xdr:cNvSpPr/>
      </xdr:nvSpPr>
      <xdr:spPr>
        <a:xfrm>
          <a:off x="7356093" y="2673518"/>
          <a:ext cx="4500000" cy="287999"/>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Efficacy improvement</a:t>
          </a:r>
        </a:p>
      </xdr:txBody>
    </xdr:sp>
    <xdr:clientData/>
  </xdr:twoCellAnchor>
  <xdr:twoCellAnchor>
    <xdr:from>
      <xdr:col>11</xdr:col>
      <xdr:colOff>596870</xdr:colOff>
      <xdr:row>16</xdr:row>
      <xdr:rowOff>151112</xdr:rowOff>
    </xdr:from>
    <xdr:to>
      <xdr:col>19</xdr:col>
      <xdr:colOff>186204</xdr:colOff>
      <xdr:row>18</xdr:row>
      <xdr:rowOff>72223</xdr:rowOff>
    </xdr:to>
    <xdr:sp macro="" textlink="">
      <xdr:nvSpPr>
        <xdr:cNvPr id="36" name="Rectangle: Rounded Corners 35">
          <a:extLst>
            <a:ext uri="{FF2B5EF4-FFF2-40B4-BE49-F238E27FC236}">
              <a16:creationId xmlns:a16="http://schemas.microsoft.com/office/drawing/2014/main" id="{A4FA5AC8-31BF-4842-996D-60A1A0CBE33E}"/>
            </a:ext>
          </a:extLst>
        </xdr:cNvPr>
        <xdr:cNvSpPr/>
      </xdr:nvSpPr>
      <xdr:spPr>
        <a:xfrm>
          <a:off x="7349037" y="3149723"/>
          <a:ext cx="4500000" cy="288000"/>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Safety profile improvement</a:t>
          </a:r>
        </a:p>
      </xdr:txBody>
    </xdr:sp>
    <xdr:clientData/>
  </xdr:twoCellAnchor>
  <xdr:twoCellAnchor>
    <xdr:from>
      <xdr:col>11</xdr:col>
      <xdr:colOff>610981</xdr:colOff>
      <xdr:row>19</xdr:row>
      <xdr:rowOff>62169</xdr:rowOff>
    </xdr:from>
    <xdr:to>
      <xdr:col>19</xdr:col>
      <xdr:colOff>200315</xdr:colOff>
      <xdr:row>20</xdr:row>
      <xdr:rowOff>166725</xdr:rowOff>
    </xdr:to>
    <xdr:sp macro="" textlink="">
      <xdr:nvSpPr>
        <xdr:cNvPr id="40" name="Rectangle: Rounded Corners 39">
          <a:extLst>
            <a:ext uri="{FF2B5EF4-FFF2-40B4-BE49-F238E27FC236}">
              <a16:creationId xmlns:a16="http://schemas.microsoft.com/office/drawing/2014/main" id="{ADD78583-9C68-43A4-8CA2-855A2762A7BB}"/>
            </a:ext>
          </a:extLst>
        </xdr:cNvPr>
        <xdr:cNvSpPr/>
      </xdr:nvSpPr>
      <xdr:spPr>
        <a:xfrm>
          <a:off x="7363148" y="3611113"/>
          <a:ext cx="4500000" cy="288001"/>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Validity of </a:t>
          </a:r>
          <a:r>
            <a:rPr lang="hu-HU" sz="1200" b="1"/>
            <a:t>medical</a:t>
          </a:r>
          <a:r>
            <a:rPr lang="hu-HU" sz="1200" b="1" baseline="0"/>
            <a:t> / clinical parameters</a:t>
          </a:r>
          <a:endParaRPr lang="en-US" sz="1200" b="1"/>
        </a:p>
      </xdr:txBody>
    </xdr:sp>
    <xdr:clientData/>
  </xdr:twoCellAnchor>
  <xdr:twoCellAnchor>
    <xdr:from>
      <xdr:col>0</xdr:col>
      <xdr:colOff>34924</xdr:colOff>
      <xdr:row>56</xdr:row>
      <xdr:rowOff>70207</xdr:rowOff>
    </xdr:from>
    <xdr:to>
      <xdr:col>4</xdr:col>
      <xdr:colOff>91813</xdr:colOff>
      <xdr:row>58</xdr:row>
      <xdr:rowOff>27318</xdr:rowOff>
    </xdr:to>
    <xdr:sp macro="" textlink="">
      <xdr:nvSpPr>
        <xdr:cNvPr id="18" name="Rectangle: Rounded Corners 17">
          <a:extLst>
            <a:ext uri="{FF2B5EF4-FFF2-40B4-BE49-F238E27FC236}">
              <a16:creationId xmlns:a16="http://schemas.microsoft.com/office/drawing/2014/main" id="{EB0F44E5-1440-9190-E526-EAA927016470}"/>
            </a:ext>
          </a:extLst>
        </xdr:cNvPr>
        <xdr:cNvSpPr/>
      </xdr:nvSpPr>
      <xdr:spPr>
        <a:xfrm>
          <a:off x="34924" y="10406596"/>
          <a:ext cx="2512222" cy="324000"/>
        </a:xfrm>
        <a:prstGeom prst="roundRect">
          <a:avLst/>
        </a:prstGeom>
        <a:solidFill>
          <a:srgbClr val="329E9B"/>
        </a:solidFill>
        <a:ln>
          <a:solidFill>
            <a:srgbClr val="329E9B"/>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3) </a:t>
          </a:r>
          <a:r>
            <a:rPr lang="en-US" sz="1200" b="1"/>
            <a:t>Technical Implementation</a:t>
          </a:r>
        </a:p>
      </xdr:txBody>
    </xdr:sp>
    <xdr:clientData/>
  </xdr:twoCellAnchor>
  <xdr:twoCellAnchor>
    <xdr:from>
      <xdr:col>5</xdr:col>
      <xdr:colOff>6350</xdr:colOff>
      <xdr:row>49</xdr:row>
      <xdr:rowOff>39027</xdr:rowOff>
    </xdr:from>
    <xdr:to>
      <xdr:col>10</xdr:col>
      <xdr:colOff>82550</xdr:colOff>
      <xdr:row>50</xdr:row>
      <xdr:rowOff>135822</xdr:rowOff>
    </xdr:to>
    <xdr:sp macro="" textlink="">
      <xdr:nvSpPr>
        <xdr:cNvPr id="19" name="Rectangle: Rounded Corners 18">
          <a:extLst>
            <a:ext uri="{FF2B5EF4-FFF2-40B4-BE49-F238E27FC236}">
              <a16:creationId xmlns:a16="http://schemas.microsoft.com/office/drawing/2014/main" id="{360D0288-0363-DC11-CDCC-F82F95B58179}"/>
            </a:ext>
          </a:extLst>
        </xdr:cNvPr>
        <xdr:cNvSpPr/>
      </xdr:nvSpPr>
      <xdr:spPr>
        <a:xfrm>
          <a:off x="3040239" y="9091305"/>
          <a:ext cx="3110089" cy="280239"/>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Team and </a:t>
          </a:r>
          <a:r>
            <a:rPr lang="hu-HU" sz="1200" b="1"/>
            <a:t>p</a:t>
          </a:r>
          <a:r>
            <a:rPr lang="en-US" sz="1200" b="1"/>
            <a:t>artnerships</a:t>
          </a:r>
        </a:p>
      </xdr:txBody>
    </xdr:sp>
    <xdr:clientData/>
  </xdr:twoCellAnchor>
  <xdr:twoCellAnchor>
    <xdr:from>
      <xdr:col>5</xdr:col>
      <xdr:colOff>22829</xdr:colOff>
      <xdr:row>64</xdr:row>
      <xdr:rowOff>106294</xdr:rowOff>
    </xdr:from>
    <xdr:to>
      <xdr:col>10</xdr:col>
      <xdr:colOff>105732</xdr:colOff>
      <xdr:row>66</xdr:row>
      <xdr:rowOff>28715</xdr:rowOff>
    </xdr:to>
    <xdr:sp macro="" textlink="">
      <xdr:nvSpPr>
        <xdr:cNvPr id="20" name="Rectangle: Rounded Corners 19">
          <a:extLst>
            <a:ext uri="{FF2B5EF4-FFF2-40B4-BE49-F238E27FC236}">
              <a16:creationId xmlns:a16="http://schemas.microsoft.com/office/drawing/2014/main" id="{768B3C68-A8DF-C19B-2A3F-0295499E3163}"/>
            </a:ext>
          </a:extLst>
        </xdr:cNvPr>
        <xdr:cNvSpPr/>
      </xdr:nvSpPr>
      <xdr:spPr>
        <a:xfrm>
          <a:off x="3091996" y="11910238"/>
          <a:ext cx="3152069" cy="289310"/>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Development approach</a:t>
          </a:r>
          <a:endParaRPr lang="en-US" sz="1200" b="1"/>
        </a:p>
      </xdr:txBody>
    </xdr:sp>
    <xdr:clientData/>
  </xdr:twoCellAnchor>
  <xdr:twoCellAnchor>
    <xdr:from>
      <xdr:col>0</xdr:col>
      <xdr:colOff>37746</xdr:colOff>
      <xdr:row>80</xdr:row>
      <xdr:rowOff>129023</xdr:rowOff>
    </xdr:from>
    <xdr:to>
      <xdr:col>4</xdr:col>
      <xdr:colOff>94635</xdr:colOff>
      <xdr:row>82</xdr:row>
      <xdr:rowOff>86135</xdr:rowOff>
    </xdr:to>
    <xdr:sp macro="" textlink="">
      <xdr:nvSpPr>
        <xdr:cNvPr id="55" name="Rectangle: Rounded Corners 54">
          <a:extLst>
            <a:ext uri="{FF2B5EF4-FFF2-40B4-BE49-F238E27FC236}">
              <a16:creationId xmlns:a16="http://schemas.microsoft.com/office/drawing/2014/main" id="{9084FBC3-5C5C-4307-FC7B-D9C6FE42B595}"/>
            </a:ext>
          </a:extLst>
        </xdr:cNvPr>
        <xdr:cNvSpPr/>
      </xdr:nvSpPr>
      <xdr:spPr>
        <a:xfrm>
          <a:off x="37746" y="14868079"/>
          <a:ext cx="2512222" cy="324000"/>
        </a:xfrm>
        <a:prstGeom prst="roundRect">
          <a:avLst/>
        </a:prstGeom>
        <a:solidFill>
          <a:srgbClr val="329E9B"/>
        </a:solidFill>
        <a:ln>
          <a:solidFill>
            <a:srgbClr val="329E9B"/>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4) Business opportunity</a:t>
          </a:r>
          <a:endParaRPr lang="hu-HU" sz="1200" b="1" baseline="0"/>
        </a:p>
      </xdr:txBody>
    </xdr:sp>
    <xdr:clientData/>
  </xdr:twoCellAnchor>
  <xdr:twoCellAnchor>
    <xdr:from>
      <xdr:col>0</xdr:col>
      <xdr:colOff>49389</xdr:colOff>
      <xdr:row>94</xdr:row>
      <xdr:rowOff>93178</xdr:rowOff>
    </xdr:from>
    <xdr:to>
      <xdr:col>4</xdr:col>
      <xdr:colOff>106278</xdr:colOff>
      <xdr:row>96</xdr:row>
      <xdr:rowOff>50289</xdr:rowOff>
    </xdr:to>
    <xdr:sp macro="" textlink="">
      <xdr:nvSpPr>
        <xdr:cNvPr id="56" name="Rectangle: Rounded Corners 55">
          <a:extLst>
            <a:ext uri="{FF2B5EF4-FFF2-40B4-BE49-F238E27FC236}">
              <a16:creationId xmlns:a16="http://schemas.microsoft.com/office/drawing/2014/main" id="{457C9CFA-0661-95E3-E620-A431ABC489A1}"/>
            </a:ext>
          </a:extLst>
        </xdr:cNvPr>
        <xdr:cNvSpPr/>
      </xdr:nvSpPr>
      <xdr:spPr>
        <a:xfrm>
          <a:off x="49389" y="17400456"/>
          <a:ext cx="2512222" cy="324000"/>
        </a:xfrm>
        <a:prstGeom prst="roundRect">
          <a:avLst/>
        </a:prstGeom>
        <a:solidFill>
          <a:srgbClr val="329E9B"/>
        </a:solidFill>
        <a:ln>
          <a:solidFill>
            <a:srgbClr val="329E9B"/>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5) Fundraising profile</a:t>
          </a:r>
          <a:endParaRPr lang="en-US" sz="1200" b="1"/>
        </a:p>
      </xdr:txBody>
    </xdr:sp>
    <xdr:clientData/>
  </xdr:twoCellAnchor>
  <xdr:twoCellAnchor>
    <xdr:from>
      <xdr:col>11</xdr:col>
      <xdr:colOff>596870</xdr:colOff>
      <xdr:row>43</xdr:row>
      <xdr:rowOff>5770</xdr:rowOff>
    </xdr:from>
    <xdr:to>
      <xdr:col>19</xdr:col>
      <xdr:colOff>186204</xdr:colOff>
      <xdr:row>44</xdr:row>
      <xdr:rowOff>110325</xdr:rowOff>
    </xdr:to>
    <xdr:sp macro="" textlink="">
      <xdr:nvSpPr>
        <xdr:cNvPr id="64" name="Rectangle: Rounded Corners 63">
          <a:extLst>
            <a:ext uri="{FF2B5EF4-FFF2-40B4-BE49-F238E27FC236}">
              <a16:creationId xmlns:a16="http://schemas.microsoft.com/office/drawing/2014/main" id="{CC187CC5-8671-4F8E-DE6E-B6D845105E27}"/>
            </a:ext>
          </a:extLst>
        </xdr:cNvPr>
        <xdr:cNvSpPr/>
      </xdr:nvSpPr>
      <xdr:spPr>
        <a:xfrm>
          <a:off x="7349037" y="7957381"/>
          <a:ext cx="4500000" cy="288000"/>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Individual professional excellence of team members</a:t>
          </a:r>
          <a:r>
            <a:rPr lang="hu-HU" sz="1200" b="1" baseline="0"/>
            <a:t> and leadership</a:t>
          </a:r>
          <a:endParaRPr lang="en-US" sz="1200" b="1"/>
        </a:p>
      </xdr:txBody>
    </xdr:sp>
    <xdr:clientData/>
  </xdr:twoCellAnchor>
  <xdr:twoCellAnchor>
    <xdr:from>
      <xdr:col>5</xdr:col>
      <xdr:colOff>55436</xdr:colOff>
      <xdr:row>77</xdr:row>
      <xdr:rowOff>90027</xdr:rowOff>
    </xdr:from>
    <xdr:to>
      <xdr:col>10</xdr:col>
      <xdr:colOff>131637</xdr:colOff>
      <xdr:row>79</xdr:row>
      <xdr:rowOff>10432</xdr:rowOff>
    </xdr:to>
    <xdr:sp macro="" textlink="">
      <xdr:nvSpPr>
        <xdr:cNvPr id="69" name="Rectangle: Rounded Corners 68">
          <a:extLst>
            <a:ext uri="{FF2B5EF4-FFF2-40B4-BE49-F238E27FC236}">
              <a16:creationId xmlns:a16="http://schemas.microsoft.com/office/drawing/2014/main" id="{FC729D68-46B0-AE7F-1742-897FFBEC8195}"/>
            </a:ext>
          </a:extLst>
        </xdr:cNvPr>
        <xdr:cNvSpPr/>
      </xdr:nvSpPr>
      <xdr:spPr>
        <a:xfrm>
          <a:off x="3124603" y="14278749"/>
          <a:ext cx="3145367" cy="287294"/>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Business potential</a:t>
          </a:r>
          <a:endParaRPr lang="en-US" sz="1200" b="1"/>
        </a:p>
      </xdr:txBody>
    </xdr:sp>
    <xdr:clientData/>
  </xdr:twoCellAnchor>
  <xdr:twoCellAnchor>
    <xdr:from>
      <xdr:col>11</xdr:col>
      <xdr:colOff>596868</xdr:colOff>
      <xdr:row>24</xdr:row>
      <xdr:rowOff>114333</xdr:rowOff>
    </xdr:from>
    <xdr:to>
      <xdr:col>19</xdr:col>
      <xdr:colOff>186202</xdr:colOff>
      <xdr:row>26</xdr:row>
      <xdr:rowOff>21333</xdr:rowOff>
    </xdr:to>
    <xdr:sp macro="" textlink="">
      <xdr:nvSpPr>
        <xdr:cNvPr id="72" name="Rectangle: Rounded Corners 71">
          <a:extLst>
            <a:ext uri="{FF2B5EF4-FFF2-40B4-BE49-F238E27FC236}">
              <a16:creationId xmlns:a16="http://schemas.microsoft.com/office/drawing/2014/main" id="{7940CACE-4E85-0F52-5F1E-D961C8CE26A7}"/>
            </a:ext>
          </a:extLst>
        </xdr:cNvPr>
        <xdr:cNvSpPr/>
      </xdr:nvSpPr>
      <xdr:spPr>
        <a:xfrm>
          <a:off x="7349035" y="4580500"/>
          <a:ext cx="4500000" cy="273889"/>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Burden of care improvement for patients</a:t>
          </a:r>
          <a:endParaRPr lang="en-US" sz="1200" b="1"/>
        </a:p>
      </xdr:txBody>
    </xdr:sp>
    <xdr:clientData/>
  </xdr:twoCellAnchor>
  <xdr:twoCellAnchor>
    <xdr:from>
      <xdr:col>11</xdr:col>
      <xdr:colOff>596869</xdr:colOff>
      <xdr:row>26</xdr:row>
      <xdr:rowOff>160150</xdr:rowOff>
    </xdr:from>
    <xdr:to>
      <xdr:col>19</xdr:col>
      <xdr:colOff>186203</xdr:colOff>
      <xdr:row>28</xdr:row>
      <xdr:rowOff>74207</xdr:rowOff>
    </xdr:to>
    <xdr:sp macro="" textlink="">
      <xdr:nvSpPr>
        <xdr:cNvPr id="73" name="Rectangle: Rounded Corners 72">
          <a:extLst>
            <a:ext uri="{FF2B5EF4-FFF2-40B4-BE49-F238E27FC236}">
              <a16:creationId xmlns:a16="http://schemas.microsoft.com/office/drawing/2014/main" id="{822329F3-EDC7-1092-2AF9-F83A1933EA6D}"/>
            </a:ext>
          </a:extLst>
        </xdr:cNvPr>
        <xdr:cNvSpPr/>
      </xdr:nvSpPr>
      <xdr:spPr>
        <a:xfrm>
          <a:off x="7349036" y="4993206"/>
          <a:ext cx="4500000" cy="280945"/>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Burden of care improvement caregivers</a:t>
          </a:r>
          <a:endParaRPr lang="en-US" sz="1200" b="1"/>
        </a:p>
      </xdr:txBody>
    </xdr:sp>
    <xdr:clientData/>
  </xdr:twoCellAnchor>
  <xdr:twoCellAnchor>
    <xdr:from>
      <xdr:col>11</xdr:col>
      <xdr:colOff>596869</xdr:colOff>
      <xdr:row>29</xdr:row>
      <xdr:rowOff>134706</xdr:rowOff>
    </xdr:from>
    <xdr:to>
      <xdr:col>19</xdr:col>
      <xdr:colOff>186203</xdr:colOff>
      <xdr:row>31</xdr:row>
      <xdr:rowOff>48762</xdr:rowOff>
    </xdr:to>
    <xdr:sp macro="" textlink="">
      <xdr:nvSpPr>
        <xdr:cNvPr id="81" name="Rectangle: Rounded Corners 80">
          <a:extLst>
            <a:ext uri="{FF2B5EF4-FFF2-40B4-BE49-F238E27FC236}">
              <a16:creationId xmlns:a16="http://schemas.microsoft.com/office/drawing/2014/main" id="{7C6CF814-1C41-A344-F35B-6876E6784EF7}"/>
            </a:ext>
          </a:extLst>
        </xdr:cNvPr>
        <xdr:cNvSpPr/>
      </xdr:nvSpPr>
      <xdr:spPr>
        <a:xfrm>
          <a:off x="7349036" y="5518095"/>
          <a:ext cx="4500000" cy="280945"/>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hu-HU" sz="1200" b="1">
              <a:solidFill>
                <a:schemeClr val="lt1"/>
              </a:solidFill>
              <a:effectLst/>
              <a:latin typeface="+mn-lt"/>
              <a:ea typeface="+mn-ea"/>
              <a:cs typeface="+mn-cs"/>
            </a:rPr>
            <a:t>Target indication is in focus of health policy agenda</a:t>
          </a:r>
          <a:endParaRPr lang="en-US" sz="1400">
            <a:effectLst/>
          </a:endParaRPr>
        </a:p>
      </xdr:txBody>
    </xdr:sp>
    <xdr:clientData/>
  </xdr:twoCellAnchor>
  <xdr:twoCellAnchor>
    <xdr:from>
      <xdr:col>11</xdr:col>
      <xdr:colOff>589813</xdr:colOff>
      <xdr:row>34</xdr:row>
      <xdr:rowOff>151620</xdr:rowOff>
    </xdr:from>
    <xdr:to>
      <xdr:col>19</xdr:col>
      <xdr:colOff>179147</xdr:colOff>
      <xdr:row>36</xdr:row>
      <xdr:rowOff>58619</xdr:rowOff>
    </xdr:to>
    <xdr:sp macro="" textlink="">
      <xdr:nvSpPr>
        <xdr:cNvPr id="82" name="Rectangle: Rounded Corners 81">
          <a:extLst>
            <a:ext uri="{FF2B5EF4-FFF2-40B4-BE49-F238E27FC236}">
              <a16:creationId xmlns:a16="http://schemas.microsoft.com/office/drawing/2014/main" id="{98B077FF-8026-80DF-1772-995C237B34AC}"/>
            </a:ext>
          </a:extLst>
        </xdr:cNvPr>
        <xdr:cNvSpPr/>
      </xdr:nvSpPr>
      <xdr:spPr>
        <a:xfrm>
          <a:off x="7341980" y="6452231"/>
          <a:ext cx="4500000" cy="273888"/>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Impact on the equity in patient access</a:t>
          </a:r>
          <a:endParaRPr lang="en-US" sz="1200" b="1"/>
        </a:p>
      </xdr:txBody>
    </xdr:sp>
    <xdr:clientData/>
  </xdr:twoCellAnchor>
  <xdr:twoCellAnchor>
    <xdr:from>
      <xdr:col>11</xdr:col>
      <xdr:colOff>589813</xdr:colOff>
      <xdr:row>37</xdr:row>
      <xdr:rowOff>56669</xdr:rowOff>
    </xdr:from>
    <xdr:to>
      <xdr:col>19</xdr:col>
      <xdr:colOff>179147</xdr:colOff>
      <xdr:row>38</xdr:row>
      <xdr:rowOff>161223</xdr:rowOff>
    </xdr:to>
    <xdr:sp macro="" textlink="">
      <xdr:nvSpPr>
        <xdr:cNvPr id="83" name="Rectangle: Rounded Corners 82">
          <a:extLst>
            <a:ext uri="{FF2B5EF4-FFF2-40B4-BE49-F238E27FC236}">
              <a16:creationId xmlns:a16="http://schemas.microsoft.com/office/drawing/2014/main" id="{799D81E4-0A4D-90E3-19DA-1EFACF6EB440}"/>
            </a:ext>
          </a:extLst>
        </xdr:cNvPr>
        <xdr:cNvSpPr/>
      </xdr:nvSpPr>
      <xdr:spPr>
        <a:xfrm>
          <a:off x="7341980" y="6907613"/>
          <a:ext cx="4500000" cy="287999"/>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Support of other policy agenda (spillover effect)</a:t>
          </a:r>
          <a:endParaRPr lang="en-US" sz="1200" b="1"/>
        </a:p>
      </xdr:txBody>
    </xdr:sp>
    <xdr:clientData/>
  </xdr:twoCellAnchor>
  <xdr:twoCellAnchor>
    <xdr:from>
      <xdr:col>11</xdr:col>
      <xdr:colOff>596869</xdr:colOff>
      <xdr:row>39</xdr:row>
      <xdr:rowOff>151167</xdr:rowOff>
    </xdr:from>
    <xdr:to>
      <xdr:col>19</xdr:col>
      <xdr:colOff>186203</xdr:colOff>
      <xdr:row>41</xdr:row>
      <xdr:rowOff>72278</xdr:rowOff>
    </xdr:to>
    <xdr:sp macro="" textlink="">
      <xdr:nvSpPr>
        <xdr:cNvPr id="84" name="Rectangle: Rounded Corners 83">
          <a:extLst>
            <a:ext uri="{FF2B5EF4-FFF2-40B4-BE49-F238E27FC236}">
              <a16:creationId xmlns:a16="http://schemas.microsoft.com/office/drawing/2014/main" id="{2796EFC3-C00E-9C10-8FA8-BE18F2D68855}"/>
            </a:ext>
          </a:extLst>
        </xdr:cNvPr>
        <xdr:cNvSpPr/>
      </xdr:nvSpPr>
      <xdr:spPr>
        <a:xfrm>
          <a:off x="7349036" y="7369000"/>
          <a:ext cx="4500000" cy="288000"/>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Advancing perception and know-how on drug repurposing</a:t>
          </a:r>
          <a:endParaRPr lang="en-US" sz="1200" b="1"/>
        </a:p>
      </xdr:txBody>
    </xdr:sp>
    <xdr:clientData/>
  </xdr:twoCellAnchor>
  <xdr:twoCellAnchor>
    <xdr:from>
      <xdr:col>11</xdr:col>
      <xdr:colOff>596870</xdr:colOff>
      <xdr:row>45</xdr:row>
      <xdr:rowOff>80554</xdr:rowOff>
    </xdr:from>
    <xdr:to>
      <xdr:col>19</xdr:col>
      <xdr:colOff>186204</xdr:colOff>
      <xdr:row>47</xdr:row>
      <xdr:rowOff>1664</xdr:rowOff>
    </xdr:to>
    <xdr:sp macro="" textlink="">
      <xdr:nvSpPr>
        <xdr:cNvPr id="102" name="Rectangle: Rounded Corners 101">
          <a:extLst>
            <a:ext uri="{FF2B5EF4-FFF2-40B4-BE49-F238E27FC236}">
              <a16:creationId xmlns:a16="http://schemas.microsoft.com/office/drawing/2014/main" id="{8CC3E4C4-976C-F7BE-92F6-20307B8ED60D}"/>
            </a:ext>
          </a:extLst>
        </xdr:cNvPr>
        <xdr:cNvSpPr/>
      </xdr:nvSpPr>
      <xdr:spPr>
        <a:xfrm>
          <a:off x="7349037" y="8399054"/>
          <a:ext cx="4500000" cy="287999"/>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Individual business track record of team members and leadership</a:t>
          </a:r>
          <a:endParaRPr lang="en-US" sz="1200" b="1"/>
        </a:p>
      </xdr:txBody>
    </xdr:sp>
    <xdr:clientData/>
  </xdr:twoCellAnchor>
  <xdr:twoCellAnchor>
    <xdr:from>
      <xdr:col>11</xdr:col>
      <xdr:colOff>596869</xdr:colOff>
      <xdr:row>47</xdr:row>
      <xdr:rowOff>169450</xdr:rowOff>
    </xdr:from>
    <xdr:to>
      <xdr:col>19</xdr:col>
      <xdr:colOff>186203</xdr:colOff>
      <xdr:row>49</xdr:row>
      <xdr:rowOff>90561</xdr:rowOff>
    </xdr:to>
    <xdr:sp macro="" textlink="">
      <xdr:nvSpPr>
        <xdr:cNvPr id="103" name="Rectangle: Rounded Corners 102">
          <a:extLst>
            <a:ext uri="{FF2B5EF4-FFF2-40B4-BE49-F238E27FC236}">
              <a16:creationId xmlns:a16="http://schemas.microsoft.com/office/drawing/2014/main" id="{703A26B8-EBE3-86A9-BB2E-DA589658C488}"/>
            </a:ext>
          </a:extLst>
        </xdr:cNvPr>
        <xdr:cNvSpPr/>
      </xdr:nvSpPr>
      <xdr:spPr>
        <a:xfrm>
          <a:off x="7349036" y="8854839"/>
          <a:ext cx="4500000" cy="288000"/>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Clearly defined roles and responsibilities</a:t>
          </a:r>
          <a:endParaRPr lang="en-US" sz="1200" b="1"/>
        </a:p>
      </xdr:txBody>
    </xdr:sp>
    <xdr:clientData/>
  </xdr:twoCellAnchor>
  <xdr:twoCellAnchor>
    <xdr:from>
      <xdr:col>11</xdr:col>
      <xdr:colOff>596870</xdr:colOff>
      <xdr:row>50</xdr:row>
      <xdr:rowOff>89012</xdr:rowOff>
    </xdr:from>
    <xdr:to>
      <xdr:col>19</xdr:col>
      <xdr:colOff>186204</xdr:colOff>
      <xdr:row>52</xdr:row>
      <xdr:rowOff>10124</xdr:rowOff>
    </xdr:to>
    <xdr:sp macro="" textlink="">
      <xdr:nvSpPr>
        <xdr:cNvPr id="118" name="Rectangle: Rounded Corners 117">
          <a:extLst>
            <a:ext uri="{FF2B5EF4-FFF2-40B4-BE49-F238E27FC236}">
              <a16:creationId xmlns:a16="http://schemas.microsoft.com/office/drawing/2014/main" id="{6EFC4262-C8E9-EF59-E800-CA08E1775FC9}"/>
            </a:ext>
          </a:extLst>
        </xdr:cNvPr>
        <xdr:cNvSpPr/>
      </xdr:nvSpPr>
      <xdr:spPr>
        <a:xfrm>
          <a:off x="7349037" y="9324734"/>
          <a:ext cx="4500000" cy="288001"/>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hu-HU" sz="1200" b="1">
              <a:solidFill>
                <a:schemeClr val="lt1"/>
              </a:solidFill>
              <a:latin typeface="+mn-lt"/>
              <a:ea typeface="+mn-ea"/>
              <a:cs typeface="+mn-cs"/>
            </a:rPr>
            <a:t>Excellence and functionality of the advisory board</a:t>
          </a:r>
          <a:endParaRPr lang="en-US" sz="1200" b="1">
            <a:solidFill>
              <a:schemeClr val="lt1"/>
            </a:solidFill>
            <a:latin typeface="+mn-lt"/>
            <a:ea typeface="+mn-ea"/>
            <a:cs typeface="+mn-cs"/>
          </a:endParaRPr>
        </a:p>
      </xdr:txBody>
    </xdr:sp>
    <xdr:clientData/>
  </xdr:twoCellAnchor>
  <xdr:twoCellAnchor>
    <xdr:from>
      <xdr:col>11</xdr:col>
      <xdr:colOff>602514</xdr:colOff>
      <xdr:row>53</xdr:row>
      <xdr:rowOff>2220</xdr:rowOff>
    </xdr:from>
    <xdr:to>
      <xdr:col>19</xdr:col>
      <xdr:colOff>191848</xdr:colOff>
      <xdr:row>54</xdr:row>
      <xdr:rowOff>107482</xdr:rowOff>
    </xdr:to>
    <xdr:sp macro="" textlink="">
      <xdr:nvSpPr>
        <xdr:cNvPr id="120" name="Rectangle: Rounded Corners 119">
          <a:extLst>
            <a:ext uri="{FF2B5EF4-FFF2-40B4-BE49-F238E27FC236}">
              <a16:creationId xmlns:a16="http://schemas.microsoft.com/office/drawing/2014/main" id="{235B8D40-857D-3EBB-45B9-1B73867974E8}"/>
            </a:ext>
          </a:extLst>
        </xdr:cNvPr>
        <xdr:cNvSpPr/>
      </xdr:nvSpPr>
      <xdr:spPr>
        <a:xfrm>
          <a:off x="7354681" y="9788276"/>
          <a:ext cx="4500000" cy="288706"/>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Committed industrial partners</a:t>
          </a:r>
          <a:endParaRPr lang="en-US" sz="1200" b="1"/>
        </a:p>
      </xdr:txBody>
    </xdr:sp>
    <xdr:clientData/>
  </xdr:twoCellAnchor>
  <xdr:twoCellAnchor>
    <xdr:from>
      <xdr:col>11</xdr:col>
      <xdr:colOff>594148</xdr:colOff>
      <xdr:row>60</xdr:row>
      <xdr:rowOff>132608</xdr:rowOff>
    </xdr:from>
    <xdr:to>
      <xdr:col>19</xdr:col>
      <xdr:colOff>183482</xdr:colOff>
      <xdr:row>62</xdr:row>
      <xdr:rowOff>56440</xdr:rowOff>
    </xdr:to>
    <xdr:sp macro="" textlink="">
      <xdr:nvSpPr>
        <xdr:cNvPr id="156" name="Rectangle: Rounded Corners 155">
          <a:extLst>
            <a:ext uri="{FF2B5EF4-FFF2-40B4-BE49-F238E27FC236}">
              <a16:creationId xmlns:a16="http://schemas.microsoft.com/office/drawing/2014/main" id="{462D33A7-D73F-51B8-568D-253D10BFBF2E}"/>
            </a:ext>
          </a:extLst>
        </xdr:cNvPr>
        <xdr:cNvSpPr/>
      </xdr:nvSpPr>
      <xdr:spPr>
        <a:xfrm>
          <a:off x="7346315" y="11202775"/>
          <a:ext cx="4500000" cy="290721"/>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Feasibility of the project and workplan</a:t>
          </a:r>
          <a:endParaRPr lang="en-US" sz="1200" b="1"/>
        </a:p>
      </xdr:txBody>
    </xdr:sp>
    <xdr:clientData/>
  </xdr:twoCellAnchor>
  <xdr:twoCellAnchor>
    <xdr:from>
      <xdr:col>11</xdr:col>
      <xdr:colOff>603220</xdr:colOff>
      <xdr:row>58</xdr:row>
      <xdr:rowOff>41853</xdr:rowOff>
    </xdr:from>
    <xdr:to>
      <xdr:col>19</xdr:col>
      <xdr:colOff>192554</xdr:colOff>
      <xdr:row>59</xdr:row>
      <xdr:rowOff>143688</xdr:rowOff>
    </xdr:to>
    <xdr:sp macro="" textlink="">
      <xdr:nvSpPr>
        <xdr:cNvPr id="157" name="Rectangle: Rounded Corners 156">
          <a:extLst>
            <a:ext uri="{FF2B5EF4-FFF2-40B4-BE49-F238E27FC236}">
              <a16:creationId xmlns:a16="http://schemas.microsoft.com/office/drawing/2014/main" id="{51C25B16-60FA-CCE5-58BE-EC671E982AE2}"/>
            </a:ext>
          </a:extLst>
        </xdr:cNvPr>
        <xdr:cNvSpPr/>
      </xdr:nvSpPr>
      <xdr:spPr>
        <a:xfrm>
          <a:off x="7355387" y="10745131"/>
          <a:ext cx="4500000" cy="285279"/>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Intensity of the required development</a:t>
          </a:r>
          <a:endParaRPr lang="en-US" sz="1200" b="1"/>
        </a:p>
      </xdr:txBody>
    </xdr:sp>
    <xdr:clientData/>
  </xdr:twoCellAnchor>
  <xdr:twoCellAnchor>
    <xdr:from>
      <xdr:col>11</xdr:col>
      <xdr:colOff>585077</xdr:colOff>
      <xdr:row>63</xdr:row>
      <xdr:rowOff>47838</xdr:rowOff>
    </xdr:from>
    <xdr:to>
      <xdr:col>19</xdr:col>
      <xdr:colOff>174411</xdr:colOff>
      <xdr:row>64</xdr:row>
      <xdr:rowOff>149672</xdr:rowOff>
    </xdr:to>
    <xdr:sp macro="" textlink="">
      <xdr:nvSpPr>
        <xdr:cNvPr id="158" name="Rectangle: Rounded Corners 157">
          <a:extLst>
            <a:ext uri="{FF2B5EF4-FFF2-40B4-BE49-F238E27FC236}">
              <a16:creationId xmlns:a16="http://schemas.microsoft.com/office/drawing/2014/main" id="{711C9A4D-26EF-761E-8385-6F4EC3AD04F5}"/>
            </a:ext>
          </a:extLst>
        </xdr:cNvPr>
        <xdr:cNvSpPr/>
      </xdr:nvSpPr>
      <xdr:spPr>
        <a:xfrm>
          <a:off x="7337244" y="11668338"/>
          <a:ext cx="4500000" cy="285278"/>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Appropriate risk management plan</a:t>
          </a:r>
          <a:endParaRPr lang="en-US" sz="1200" b="1"/>
        </a:p>
      </xdr:txBody>
    </xdr:sp>
    <xdr:clientData/>
  </xdr:twoCellAnchor>
  <xdr:twoCellAnchor>
    <xdr:from>
      <xdr:col>11</xdr:col>
      <xdr:colOff>585077</xdr:colOff>
      <xdr:row>65</xdr:row>
      <xdr:rowOff>143085</xdr:rowOff>
    </xdr:from>
    <xdr:to>
      <xdr:col>19</xdr:col>
      <xdr:colOff>174411</xdr:colOff>
      <xdr:row>67</xdr:row>
      <xdr:rowOff>64195</xdr:rowOff>
    </xdr:to>
    <xdr:sp macro="" textlink="">
      <xdr:nvSpPr>
        <xdr:cNvPr id="159" name="Rectangle: Rounded Corners 158">
          <a:extLst>
            <a:ext uri="{FF2B5EF4-FFF2-40B4-BE49-F238E27FC236}">
              <a16:creationId xmlns:a16="http://schemas.microsoft.com/office/drawing/2014/main" id="{07E10A42-3A1C-6C5D-4CD0-1EAB4B9A8C14}"/>
            </a:ext>
          </a:extLst>
        </xdr:cNvPr>
        <xdr:cNvSpPr/>
      </xdr:nvSpPr>
      <xdr:spPr>
        <a:xfrm>
          <a:off x="7337244" y="12130474"/>
          <a:ext cx="4500000" cy="287999"/>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Access of development and production technology</a:t>
          </a:r>
          <a:endParaRPr lang="en-US" sz="1200" b="1"/>
        </a:p>
      </xdr:txBody>
    </xdr:sp>
    <xdr:clientData/>
  </xdr:twoCellAnchor>
  <xdr:twoCellAnchor>
    <xdr:from>
      <xdr:col>11</xdr:col>
      <xdr:colOff>594148</xdr:colOff>
      <xdr:row>68</xdr:row>
      <xdr:rowOff>58313</xdr:rowOff>
    </xdr:from>
    <xdr:to>
      <xdr:col>19</xdr:col>
      <xdr:colOff>183482</xdr:colOff>
      <xdr:row>69</xdr:row>
      <xdr:rowOff>160146</xdr:rowOff>
    </xdr:to>
    <xdr:sp macro="" textlink="">
      <xdr:nvSpPr>
        <xdr:cNvPr id="160" name="Rectangle: Rounded Corners 159">
          <a:extLst>
            <a:ext uri="{FF2B5EF4-FFF2-40B4-BE49-F238E27FC236}">
              <a16:creationId xmlns:a16="http://schemas.microsoft.com/office/drawing/2014/main" id="{CBA5C77F-3278-431D-698F-C26DA0B7E268}"/>
            </a:ext>
          </a:extLst>
        </xdr:cNvPr>
        <xdr:cNvSpPr/>
      </xdr:nvSpPr>
      <xdr:spPr>
        <a:xfrm>
          <a:off x="7346315" y="12596035"/>
          <a:ext cx="4500000" cy="285278"/>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Overall approach, methodology, and concept</a:t>
          </a:r>
          <a:endParaRPr lang="en-US" sz="1200" b="1"/>
        </a:p>
      </xdr:txBody>
    </xdr:sp>
    <xdr:clientData/>
  </xdr:twoCellAnchor>
  <xdr:twoCellAnchor>
    <xdr:from>
      <xdr:col>11</xdr:col>
      <xdr:colOff>585077</xdr:colOff>
      <xdr:row>70</xdr:row>
      <xdr:rowOff>153559</xdr:rowOff>
    </xdr:from>
    <xdr:to>
      <xdr:col>19</xdr:col>
      <xdr:colOff>174411</xdr:colOff>
      <xdr:row>72</xdr:row>
      <xdr:rowOff>76687</xdr:rowOff>
    </xdr:to>
    <xdr:sp macro="" textlink="">
      <xdr:nvSpPr>
        <xdr:cNvPr id="161" name="Rectangle: Rounded Corners 160">
          <a:extLst>
            <a:ext uri="{FF2B5EF4-FFF2-40B4-BE49-F238E27FC236}">
              <a16:creationId xmlns:a16="http://schemas.microsoft.com/office/drawing/2014/main" id="{CA326510-6D4E-3A1A-01AF-8C7D73590044}"/>
            </a:ext>
          </a:extLst>
        </xdr:cNvPr>
        <xdr:cNvSpPr/>
      </xdr:nvSpPr>
      <xdr:spPr>
        <a:xfrm>
          <a:off x="7337244" y="13058170"/>
          <a:ext cx="4500000" cy="290017"/>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Embedded patient-centricity</a:t>
          </a:r>
          <a:endParaRPr lang="en-US" sz="1200" b="1"/>
        </a:p>
      </xdr:txBody>
    </xdr:sp>
    <xdr:clientData/>
  </xdr:twoCellAnchor>
  <xdr:twoCellAnchor>
    <xdr:from>
      <xdr:col>12</xdr:col>
      <xdr:colOff>18314</xdr:colOff>
      <xdr:row>75</xdr:row>
      <xdr:rowOff>22290</xdr:rowOff>
    </xdr:from>
    <xdr:to>
      <xdr:col>19</xdr:col>
      <xdr:colOff>221481</xdr:colOff>
      <xdr:row>76</xdr:row>
      <xdr:rowOff>128609</xdr:rowOff>
    </xdr:to>
    <xdr:sp macro="" textlink="">
      <xdr:nvSpPr>
        <xdr:cNvPr id="217" name="Rectangle: Rounded Corners 216">
          <a:extLst>
            <a:ext uri="{FF2B5EF4-FFF2-40B4-BE49-F238E27FC236}">
              <a16:creationId xmlns:a16="http://schemas.microsoft.com/office/drawing/2014/main" id="{FC1147E6-9B1B-2CE4-8EA1-1F47AC2BF4A3}"/>
            </a:ext>
          </a:extLst>
        </xdr:cNvPr>
        <xdr:cNvSpPr/>
      </xdr:nvSpPr>
      <xdr:spPr>
        <a:xfrm>
          <a:off x="7384314" y="13844123"/>
          <a:ext cx="4500000" cy="289764"/>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Revenue potential (unit sales &amp; pricing)</a:t>
          </a:r>
          <a:endParaRPr lang="en-US" sz="1200" b="1"/>
        </a:p>
      </xdr:txBody>
    </xdr:sp>
    <xdr:clientData/>
  </xdr:twoCellAnchor>
  <xdr:twoCellAnchor>
    <xdr:from>
      <xdr:col>12</xdr:col>
      <xdr:colOff>18314</xdr:colOff>
      <xdr:row>77</xdr:row>
      <xdr:rowOff>88779</xdr:rowOff>
    </xdr:from>
    <xdr:to>
      <xdr:col>19</xdr:col>
      <xdr:colOff>221481</xdr:colOff>
      <xdr:row>79</xdr:row>
      <xdr:rowOff>10771</xdr:rowOff>
    </xdr:to>
    <xdr:sp macro="" textlink="">
      <xdr:nvSpPr>
        <xdr:cNvPr id="220" name="Rectangle: Rounded Corners 219">
          <a:extLst>
            <a:ext uri="{FF2B5EF4-FFF2-40B4-BE49-F238E27FC236}">
              <a16:creationId xmlns:a16="http://schemas.microsoft.com/office/drawing/2014/main" id="{E9644337-63C4-96CD-9FDE-FAE8EDB9346B}"/>
            </a:ext>
          </a:extLst>
        </xdr:cNvPr>
        <xdr:cNvSpPr/>
      </xdr:nvSpPr>
      <xdr:spPr>
        <a:xfrm>
          <a:off x="7384314" y="14277501"/>
          <a:ext cx="4500000" cy="288881"/>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Profitability potential</a:t>
          </a:r>
        </a:p>
      </xdr:txBody>
    </xdr:sp>
    <xdr:clientData/>
  </xdr:twoCellAnchor>
  <xdr:twoCellAnchor>
    <xdr:from>
      <xdr:col>12</xdr:col>
      <xdr:colOff>18314</xdr:colOff>
      <xdr:row>79</xdr:row>
      <xdr:rowOff>168856</xdr:rowOff>
    </xdr:from>
    <xdr:to>
      <xdr:col>19</xdr:col>
      <xdr:colOff>221481</xdr:colOff>
      <xdr:row>81</xdr:row>
      <xdr:rowOff>91730</xdr:rowOff>
    </xdr:to>
    <xdr:sp macro="" textlink="">
      <xdr:nvSpPr>
        <xdr:cNvPr id="221" name="Rectangle: Rounded Corners 220">
          <a:extLst>
            <a:ext uri="{FF2B5EF4-FFF2-40B4-BE49-F238E27FC236}">
              <a16:creationId xmlns:a16="http://schemas.microsoft.com/office/drawing/2014/main" id="{D74E96F8-1457-5D3F-E985-C41E98562B18}"/>
            </a:ext>
          </a:extLst>
        </xdr:cNvPr>
        <xdr:cNvSpPr/>
      </xdr:nvSpPr>
      <xdr:spPr>
        <a:xfrm>
          <a:off x="7384314" y="14724467"/>
          <a:ext cx="4500000" cy="289763"/>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200" b="1">
              <a:solidFill>
                <a:schemeClr val="lt1"/>
              </a:solidFill>
              <a:latin typeface="+mn-lt"/>
              <a:ea typeface="+mn-ea"/>
              <a:cs typeface="+mn-cs"/>
            </a:rPr>
            <a:t>Financial return on investment (eNPV + eIRR)</a:t>
          </a:r>
        </a:p>
      </xdr:txBody>
    </xdr:sp>
    <xdr:clientData/>
  </xdr:twoCellAnchor>
  <xdr:twoCellAnchor>
    <xdr:from>
      <xdr:col>12</xdr:col>
      <xdr:colOff>22724</xdr:colOff>
      <xdr:row>83</xdr:row>
      <xdr:rowOff>40627</xdr:rowOff>
    </xdr:from>
    <xdr:to>
      <xdr:col>19</xdr:col>
      <xdr:colOff>225891</xdr:colOff>
      <xdr:row>84</xdr:row>
      <xdr:rowOff>147653</xdr:rowOff>
    </xdr:to>
    <xdr:sp macro="" textlink="">
      <xdr:nvSpPr>
        <xdr:cNvPr id="238" name="Rectangle: Rounded Corners 237">
          <a:extLst>
            <a:ext uri="{FF2B5EF4-FFF2-40B4-BE49-F238E27FC236}">
              <a16:creationId xmlns:a16="http://schemas.microsoft.com/office/drawing/2014/main" id="{95388074-8DBB-D005-1DBA-E5BBEC4BF95A}"/>
            </a:ext>
          </a:extLst>
        </xdr:cNvPr>
        <xdr:cNvSpPr/>
      </xdr:nvSpPr>
      <xdr:spPr>
        <a:xfrm>
          <a:off x="7388724" y="15330016"/>
          <a:ext cx="4500000" cy="290470"/>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Commercial feasibility</a:t>
          </a:r>
          <a:endParaRPr lang="en-US" sz="1200" b="1"/>
        </a:p>
      </xdr:txBody>
    </xdr:sp>
    <xdr:clientData/>
  </xdr:twoCellAnchor>
  <xdr:twoCellAnchor>
    <xdr:from>
      <xdr:col>11</xdr:col>
      <xdr:colOff>592108</xdr:colOff>
      <xdr:row>93</xdr:row>
      <xdr:rowOff>83841</xdr:rowOff>
    </xdr:from>
    <xdr:to>
      <xdr:col>19</xdr:col>
      <xdr:colOff>181442</xdr:colOff>
      <xdr:row>95</xdr:row>
      <xdr:rowOff>6716</xdr:rowOff>
    </xdr:to>
    <xdr:sp macro="" textlink="">
      <xdr:nvSpPr>
        <xdr:cNvPr id="260" name="Rectangle: Rounded Corners 259">
          <a:extLst>
            <a:ext uri="{FF2B5EF4-FFF2-40B4-BE49-F238E27FC236}">
              <a16:creationId xmlns:a16="http://schemas.microsoft.com/office/drawing/2014/main" id="{47BD8088-067D-E069-40EE-2DDD1FF76823}"/>
            </a:ext>
          </a:extLst>
        </xdr:cNvPr>
        <xdr:cNvSpPr/>
      </xdr:nvSpPr>
      <xdr:spPr>
        <a:xfrm>
          <a:off x="7344275" y="17207674"/>
          <a:ext cx="4500000" cy="289764"/>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hu-HU" sz="1200" b="1">
              <a:solidFill>
                <a:schemeClr val="lt1"/>
              </a:solidFill>
              <a:latin typeface="+mn-lt"/>
              <a:ea typeface="+mn-ea"/>
              <a:cs typeface="+mn-cs"/>
            </a:rPr>
            <a:t>Satisfactory compensation / reward for the investment</a:t>
          </a:r>
          <a:endParaRPr lang="en-US" sz="1200" b="1">
            <a:solidFill>
              <a:schemeClr val="lt1"/>
            </a:solidFill>
            <a:latin typeface="+mn-lt"/>
            <a:ea typeface="+mn-ea"/>
            <a:cs typeface="+mn-cs"/>
          </a:endParaRPr>
        </a:p>
      </xdr:txBody>
    </xdr:sp>
    <xdr:clientData/>
  </xdr:twoCellAnchor>
  <xdr:twoCellAnchor>
    <xdr:from>
      <xdr:col>12</xdr:col>
      <xdr:colOff>1207</xdr:colOff>
      <xdr:row>89</xdr:row>
      <xdr:rowOff>19278</xdr:rowOff>
    </xdr:from>
    <xdr:to>
      <xdr:col>19</xdr:col>
      <xdr:colOff>204374</xdr:colOff>
      <xdr:row>90</xdr:row>
      <xdr:rowOff>124717</xdr:rowOff>
    </xdr:to>
    <xdr:sp macro="" textlink="">
      <xdr:nvSpPr>
        <xdr:cNvPr id="261" name="Rectangle: Rounded Corners 260">
          <a:extLst>
            <a:ext uri="{FF2B5EF4-FFF2-40B4-BE49-F238E27FC236}">
              <a16:creationId xmlns:a16="http://schemas.microsoft.com/office/drawing/2014/main" id="{34FAA77D-B711-8C7A-F21E-C5FFC9761D61}"/>
            </a:ext>
          </a:extLst>
        </xdr:cNvPr>
        <xdr:cNvSpPr/>
      </xdr:nvSpPr>
      <xdr:spPr>
        <a:xfrm>
          <a:off x="7367207" y="16409334"/>
          <a:ext cx="4500000" cy="288883"/>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Affordability of requested funding amount</a:t>
          </a:r>
          <a:endParaRPr lang="en-US" sz="1200" b="1"/>
        </a:p>
      </xdr:txBody>
    </xdr:sp>
    <xdr:clientData/>
  </xdr:twoCellAnchor>
  <xdr:twoCellAnchor>
    <xdr:from>
      <xdr:col>11</xdr:col>
      <xdr:colOff>606219</xdr:colOff>
      <xdr:row>91</xdr:row>
      <xdr:rowOff>54196</xdr:rowOff>
    </xdr:from>
    <xdr:to>
      <xdr:col>19</xdr:col>
      <xdr:colOff>195553</xdr:colOff>
      <xdr:row>92</xdr:row>
      <xdr:rowOff>159634</xdr:rowOff>
    </xdr:to>
    <xdr:sp macro="" textlink="">
      <xdr:nvSpPr>
        <xdr:cNvPr id="262" name="Rectangle: Rounded Corners 261">
          <a:extLst>
            <a:ext uri="{FF2B5EF4-FFF2-40B4-BE49-F238E27FC236}">
              <a16:creationId xmlns:a16="http://schemas.microsoft.com/office/drawing/2014/main" id="{EF6DF127-ACF1-355C-A413-E786C55A9697}"/>
            </a:ext>
          </a:extLst>
        </xdr:cNvPr>
        <xdr:cNvSpPr/>
      </xdr:nvSpPr>
      <xdr:spPr>
        <a:xfrm>
          <a:off x="7358386" y="16811140"/>
          <a:ext cx="4500000" cy="288883"/>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hu-HU" sz="1200" b="1">
              <a:solidFill>
                <a:schemeClr val="lt1"/>
              </a:solidFill>
              <a:latin typeface="+mn-lt"/>
              <a:ea typeface="+mn-ea"/>
              <a:cs typeface="+mn-cs"/>
            </a:rPr>
            <a:t>Appropriately planned use of funds</a:t>
          </a:r>
          <a:endParaRPr lang="en-US" sz="1200" b="1">
            <a:solidFill>
              <a:schemeClr val="lt1"/>
            </a:solidFill>
            <a:latin typeface="+mn-lt"/>
            <a:ea typeface="+mn-ea"/>
            <a:cs typeface="+mn-cs"/>
          </a:endParaRPr>
        </a:p>
      </xdr:txBody>
    </xdr:sp>
    <xdr:clientData/>
  </xdr:twoCellAnchor>
  <xdr:twoCellAnchor>
    <xdr:from>
      <xdr:col>11</xdr:col>
      <xdr:colOff>575732</xdr:colOff>
      <xdr:row>100</xdr:row>
      <xdr:rowOff>29283</xdr:rowOff>
    </xdr:from>
    <xdr:to>
      <xdr:col>19</xdr:col>
      <xdr:colOff>165066</xdr:colOff>
      <xdr:row>101</xdr:row>
      <xdr:rowOff>134720</xdr:rowOff>
    </xdr:to>
    <xdr:sp macro="" textlink="">
      <xdr:nvSpPr>
        <xdr:cNvPr id="331" name="Rectangle: Rounded Corners 330">
          <a:extLst>
            <a:ext uri="{FF2B5EF4-FFF2-40B4-BE49-F238E27FC236}">
              <a16:creationId xmlns:a16="http://schemas.microsoft.com/office/drawing/2014/main" id="{5100A740-4689-A3B1-DFD5-10E7617CF4D4}"/>
            </a:ext>
          </a:extLst>
        </xdr:cNvPr>
        <xdr:cNvSpPr/>
      </xdr:nvSpPr>
      <xdr:spPr>
        <a:xfrm>
          <a:off x="7327899" y="18437227"/>
          <a:ext cx="4500000" cy="288882"/>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solidFill>
                <a:schemeClr val="bg1"/>
              </a:solidFill>
            </a:rPr>
            <a:t>Realistic financing plan</a:t>
          </a:r>
          <a:endParaRPr lang="en-US" sz="1200" b="1">
            <a:solidFill>
              <a:schemeClr val="bg1"/>
            </a:solidFill>
          </a:endParaRPr>
        </a:p>
      </xdr:txBody>
    </xdr:sp>
    <xdr:clientData/>
  </xdr:twoCellAnchor>
  <xdr:twoCellAnchor>
    <xdr:from>
      <xdr:col>0</xdr:col>
      <xdr:colOff>13405</xdr:colOff>
      <xdr:row>13</xdr:row>
      <xdr:rowOff>46557</xdr:rowOff>
    </xdr:from>
    <xdr:to>
      <xdr:col>19</xdr:col>
      <xdr:colOff>230572</xdr:colOff>
      <xdr:row>13</xdr:row>
      <xdr:rowOff>46557</xdr:rowOff>
    </xdr:to>
    <xdr:cxnSp macro="">
      <xdr:nvCxnSpPr>
        <xdr:cNvPr id="375" name="Straight Connector 374">
          <a:extLst>
            <a:ext uri="{FF2B5EF4-FFF2-40B4-BE49-F238E27FC236}">
              <a16:creationId xmlns:a16="http://schemas.microsoft.com/office/drawing/2014/main" id="{998D68C1-CAD9-46BD-60E6-348565EDCA8E}"/>
            </a:ext>
          </a:extLst>
        </xdr:cNvPr>
        <xdr:cNvCxnSpPr/>
      </xdr:nvCxnSpPr>
      <xdr:spPr>
        <a:xfrm>
          <a:off x="13405" y="2494835"/>
          <a:ext cx="11880000" cy="0"/>
        </a:xfrm>
        <a:prstGeom prst="line">
          <a:avLst/>
        </a:prstGeom>
        <a:ln w="76200"/>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106983</xdr:colOff>
      <xdr:row>6</xdr:row>
      <xdr:rowOff>129179</xdr:rowOff>
    </xdr:from>
    <xdr:to>
      <xdr:col>12</xdr:col>
      <xdr:colOff>17433</xdr:colOff>
      <xdr:row>9</xdr:row>
      <xdr:rowOff>49813</xdr:rowOff>
    </xdr:to>
    <xdr:cxnSp macro="">
      <xdr:nvCxnSpPr>
        <xdr:cNvPr id="9" name="Connector: Elbow 8">
          <a:extLst>
            <a:ext uri="{FF2B5EF4-FFF2-40B4-BE49-F238E27FC236}">
              <a16:creationId xmlns:a16="http://schemas.microsoft.com/office/drawing/2014/main" id="{A859BB16-2EC8-FBC3-9FE3-61850E70020E}"/>
            </a:ext>
          </a:extLst>
        </xdr:cNvPr>
        <xdr:cNvCxnSpPr>
          <a:stCxn id="2" idx="3"/>
          <a:endCxn id="3" idx="1"/>
        </xdr:cNvCxnSpPr>
      </xdr:nvCxnSpPr>
      <xdr:spPr>
        <a:xfrm flipV="1">
          <a:off x="2562316" y="1293346"/>
          <a:ext cx="4821117" cy="470967"/>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106983</xdr:colOff>
      <xdr:row>9</xdr:row>
      <xdr:rowOff>49813</xdr:rowOff>
    </xdr:from>
    <xdr:to>
      <xdr:col>12</xdr:col>
      <xdr:colOff>17433</xdr:colOff>
      <xdr:row>9</xdr:row>
      <xdr:rowOff>53464</xdr:rowOff>
    </xdr:to>
    <xdr:cxnSp macro="">
      <xdr:nvCxnSpPr>
        <xdr:cNvPr id="16" name="Connector: Elbow 15">
          <a:extLst>
            <a:ext uri="{FF2B5EF4-FFF2-40B4-BE49-F238E27FC236}">
              <a16:creationId xmlns:a16="http://schemas.microsoft.com/office/drawing/2014/main" id="{D81592BF-17A4-4A6D-B34B-316864B87C56}"/>
            </a:ext>
          </a:extLst>
        </xdr:cNvPr>
        <xdr:cNvCxnSpPr>
          <a:stCxn id="2" idx="3"/>
          <a:endCxn id="4" idx="1"/>
        </xdr:cNvCxnSpPr>
      </xdr:nvCxnSpPr>
      <xdr:spPr>
        <a:xfrm>
          <a:off x="2562316" y="1764313"/>
          <a:ext cx="4821117" cy="3651"/>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106983</xdr:colOff>
      <xdr:row>9</xdr:row>
      <xdr:rowOff>49813</xdr:rowOff>
    </xdr:from>
    <xdr:to>
      <xdr:col>12</xdr:col>
      <xdr:colOff>17433</xdr:colOff>
      <xdr:row>11</xdr:row>
      <xdr:rowOff>121328</xdr:rowOff>
    </xdr:to>
    <xdr:cxnSp macro="">
      <xdr:nvCxnSpPr>
        <xdr:cNvPr id="33" name="Connector: Elbow 32">
          <a:extLst>
            <a:ext uri="{FF2B5EF4-FFF2-40B4-BE49-F238E27FC236}">
              <a16:creationId xmlns:a16="http://schemas.microsoft.com/office/drawing/2014/main" id="{43AAEE01-135E-4D58-AFE4-CECA99598750}"/>
            </a:ext>
          </a:extLst>
        </xdr:cNvPr>
        <xdr:cNvCxnSpPr>
          <a:stCxn id="2" idx="3"/>
          <a:endCxn id="5" idx="1"/>
        </xdr:cNvCxnSpPr>
      </xdr:nvCxnSpPr>
      <xdr:spPr>
        <a:xfrm>
          <a:off x="2562316" y="1764313"/>
          <a:ext cx="4821117" cy="438404"/>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121093</xdr:colOff>
      <xdr:row>17</xdr:row>
      <xdr:rowOff>109067</xdr:rowOff>
    </xdr:from>
    <xdr:to>
      <xdr:col>4</xdr:col>
      <xdr:colOff>543983</xdr:colOff>
      <xdr:row>25</xdr:row>
      <xdr:rowOff>67802</xdr:rowOff>
    </xdr:to>
    <xdr:cxnSp macro="">
      <xdr:nvCxnSpPr>
        <xdr:cNvPr id="51" name="Connector: Elbow 50">
          <a:extLst>
            <a:ext uri="{FF2B5EF4-FFF2-40B4-BE49-F238E27FC236}">
              <a16:creationId xmlns:a16="http://schemas.microsoft.com/office/drawing/2014/main" id="{25C61049-EC10-472F-8924-5CB3D31F36C7}"/>
            </a:ext>
          </a:extLst>
        </xdr:cNvPr>
        <xdr:cNvCxnSpPr>
          <a:stCxn id="23" idx="3"/>
          <a:endCxn id="24" idx="1"/>
        </xdr:cNvCxnSpPr>
      </xdr:nvCxnSpPr>
      <xdr:spPr>
        <a:xfrm flipV="1">
          <a:off x="2576426" y="3291123"/>
          <a:ext cx="422890" cy="1426290"/>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121093</xdr:colOff>
      <xdr:row>25</xdr:row>
      <xdr:rowOff>66383</xdr:rowOff>
    </xdr:from>
    <xdr:to>
      <xdr:col>4</xdr:col>
      <xdr:colOff>541162</xdr:colOff>
      <xdr:row>25</xdr:row>
      <xdr:rowOff>67802</xdr:rowOff>
    </xdr:to>
    <xdr:cxnSp macro="">
      <xdr:nvCxnSpPr>
        <xdr:cNvPr id="58" name="Connector: Elbow 57">
          <a:extLst>
            <a:ext uri="{FF2B5EF4-FFF2-40B4-BE49-F238E27FC236}">
              <a16:creationId xmlns:a16="http://schemas.microsoft.com/office/drawing/2014/main" id="{BB38B511-3F41-4DBD-834C-1E6E041C8229}"/>
            </a:ext>
          </a:extLst>
        </xdr:cNvPr>
        <xdr:cNvCxnSpPr>
          <a:stCxn id="23" idx="3"/>
          <a:endCxn id="25" idx="1"/>
        </xdr:cNvCxnSpPr>
      </xdr:nvCxnSpPr>
      <xdr:spPr>
        <a:xfrm flipV="1">
          <a:off x="2576426" y="4715994"/>
          <a:ext cx="420069" cy="1419"/>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121093</xdr:colOff>
      <xdr:row>25</xdr:row>
      <xdr:rowOff>67802</xdr:rowOff>
    </xdr:from>
    <xdr:to>
      <xdr:col>4</xdr:col>
      <xdr:colOff>557741</xdr:colOff>
      <xdr:row>35</xdr:row>
      <xdr:rowOff>110184</xdr:rowOff>
    </xdr:to>
    <xdr:cxnSp macro="">
      <xdr:nvCxnSpPr>
        <xdr:cNvPr id="65" name="Connector: Elbow 64">
          <a:extLst>
            <a:ext uri="{FF2B5EF4-FFF2-40B4-BE49-F238E27FC236}">
              <a16:creationId xmlns:a16="http://schemas.microsoft.com/office/drawing/2014/main" id="{A2A1F14D-F6A0-45FD-A6AB-EC7AC3691296}"/>
            </a:ext>
          </a:extLst>
        </xdr:cNvPr>
        <xdr:cNvCxnSpPr>
          <a:stCxn id="23" idx="3"/>
          <a:endCxn id="26" idx="1"/>
        </xdr:cNvCxnSpPr>
      </xdr:nvCxnSpPr>
      <xdr:spPr>
        <a:xfrm>
          <a:off x="2576426" y="4717413"/>
          <a:ext cx="436648" cy="1876827"/>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10584</xdr:colOff>
      <xdr:row>23</xdr:row>
      <xdr:rowOff>27090</xdr:rowOff>
    </xdr:from>
    <xdr:to>
      <xdr:col>11</xdr:col>
      <xdr:colOff>568648</xdr:colOff>
      <xdr:row>25</xdr:row>
      <xdr:rowOff>66383</xdr:rowOff>
    </xdr:to>
    <xdr:cxnSp macro="">
      <xdr:nvCxnSpPr>
        <xdr:cNvPr id="85" name="Connector: Elbow 84">
          <a:extLst>
            <a:ext uri="{FF2B5EF4-FFF2-40B4-BE49-F238E27FC236}">
              <a16:creationId xmlns:a16="http://schemas.microsoft.com/office/drawing/2014/main" id="{E3718FDE-D8A0-496E-8A29-0D34929C5F2E}"/>
            </a:ext>
          </a:extLst>
        </xdr:cNvPr>
        <xdr:cNvCxnSpPr>
          <a:stCxn id="25" idx="3"/>
          <a:endCxn id="34" idx="1"/>
        </xdr:cNvCxnSpPr>
      </xdr:nvCxnSpPr>
      <xdr:spPr>
        <a:xfrm flipV="1">
          <a:off x="6148917" y="4309812"/>
          <a:ext cx="1171898" cy="406182"/>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13405</xdr:colOff>
      <xdr:row>15</xdr:row>
      <xdr:rowOff>2351</xdr:rowOff>
    </xdr:from>
    <xdr:to>
      <xdr:col>11</xdr:col>
      <xdr:colOff>603926</xdr:colOff>
      <xdr:row>17</xdr:row>
      <xdr:rowOff>109067</xdr:rowOff>
    </xdr:to>
    <xdr:cxnSp macro="">
      <xdr:nvCxnSpPr>
        <xdr:cNvPr id="89" name="Connector: Elbow 88">
          <a:extLst>
            <a:ext uri="{FF2B5EF4-FFF2-40B4-BE49-F238E27FC236}">
              <a16:creationId xmlns:a16="http://schemas.microsoft.com/office/drawing/2014/main" id="{A481C32D-D39F-47D4-B2A6-BE5DE5F4EFFD}"/>
            </a:ext>
          </a:extLst>
        </xdr:cNvPr>
        <xdr:cNvCxnSpPr>
          <a:stCxn id="24" idx="3"/>
          <a:endCxn id="35" idx="1"/>
        </xdr:cNvCxnSpPr>
      </xdr:nvCxnSpPr>
      <xdr:spPr>
        <a:xfrm flipV="1">
          <a:off x="6151738" y="2817518"/>
          <a:ext cx="1204355" cy="473605"/>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13405</xdr:colOff>
      <xdr:row>17</xdr:row>
      <xdr:rowOff>109067</xdr:rowOff>
    </xdr:from>
    <xdr:to>
      <xdr:col>11</xdr:col>
      <xdr:colOff>596870</xdr:colOff>
      <xdr:row>17</xdr:row>
      <xdr:rowOff>111667</xdr:rowOff>
    </xdr:to>
    <xdr:cxnSp macro="">
      <xdr:nvCxnSpPr>
        <xdr:cNvPr id="93" name="Connector: Elbow 92">
          <a:extLst>
            <a:ext uri="{FF2B5EF4-FFF2-40B4-BE49-F238E27FC236}">
              <a16:creationId xmlns:a16="http://schemas.microsoft.com/office/drawing/2014/main" id="{4AAAFC58-CAD8-4C3E-9796-2EA9D33C404B}"/>
            </a:ext>
          </a:extLst>
        </xdr:cNvPr>
        <xdr:cNvCxnSpPr>
          <a:stCxn id="24" idx="3"/>
          <a:endCxn id="36" idx="1"/>
        </xdr:cNvCxnSpPr>
      </xdr:nvCxnSpPr>
      <xdr:spPr>
        <a:xfrm>
          <a:off x="6151738" y="3291123"/>
          <a:ext cx="1197299" cy="2600"/>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13405</xdr:colOff>
      <xdr:row>17</xdr:row>
      <xdr:rowOff>109067</xdr:rowOff>
    </xdr:from>
    <xdr:to>
      <xdr:col>11</xdr:col>
      <xdr:colOff>610981</xdr:colOff>
      <xdr:row>20</xdr:row>
      <xdr:rowOff>22725</xdr:rowOff>
    </xdr:to>
    <xdr:cxnSp macro="">
      <xdr:nvCxnSpPr>
        <xdr:cNvPr id="98" name="Connector: Elbow 97">
          <a:extLst>
            <a:ext uri="{FF2B5EF4-FFF2-40B4-BE49-F238E27FC236}">
              <a16:creationId xmlns:a16="http://schemas.microsoft.com/office/drawing/2014/main" id="{0F87EE14-4232-4E0E-B393-1B915D7855D0}"/>
            </a:ext>
          </a:extLst>
        </xdr:cNvPr>
        <xdr:cNvCxnSpPr>
          <a:stCxn id="24" idx="3"/>
          <a:endCxn id="40" idx="1"/>
        </xdr:cNvCxnSpPr>
      </xdr:nvCxnSpPr>
      <xdr:spPr>
        <a:xfrm>
          <a:off x="6151738" y="3291123"/>
          <a:ext cx="1211410" cy="463991"/>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10584</xdr:colOff>
      <xdr:row>25</xdr:row>
      <xdr:rowOff>66383</xdr:rowOff>
    </xdr:from>
    <xdr:to>
      <xdr:col>11</xdr:col>
      <xdr:colOff>596868</xdr:colOff>
      <xdr:row>25</xdr:row>
      <xdr:rowOff>67834</xdr:rowOff>
    </xdr:to>
    <xdr:cxnSp macro="">
      <xdr:nvCxnSpPr>
        <xdr:cNvPr id="122" name="Connector: Elbow 121">
          <a:extLst>
            <a:ext uri="{FF2B5EF4-FFF2-40B4-BE49-F238E27FC236}">
              <a16:creationId xmlns:a16="http://schemas.microsoft.com/office/drawing/2014/main" id="{A47268B8-B06E-4EE4-B7C2-92DEB737E90B}"/>
            </a:ext>
          </a:extLst>
        </xdr:cNvPr>
        <xdr:cNvCxnSpPr>
          <a:stCxn id="25" idx="3"/>
          <a:endCxn id="72" idx="1"/>
        </xdr:cNvCxnSpPr>
      </xdr:nvCxnSpPr>
      <xdr:spPr>
        <a:xfrm>
          <a:off x="6148917" y="4715994"/>
          <a:ext cx="1200118" cy="1451"/>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10584</xdr:colOff>
      <xdr:row>25</xdr:row>
      <xdr:rowOff>66383</xdr:rowOff>
    </xdr:from>
    <xdr:to>
      <xdr:col>11</xdr:col>
      <xdr:colOff>596869</xdr:colOff>
      <xdr:row>27</xdr:row>
      <xdr:rowOff>117179</xdr:rowOff>
    </xdr:to>
    <xdr:cxnSp macro="">
      <xdr:nvCxnSpPr>
        <xdr:cNvPr id="126" name="Connector: Elbow 125">
          <a:extLst>
            <a:ext uri="{FF2B5EF4-FFF2-40B4-BE49-F238E27FC236}">
              <a16:creationId xmlns:a16="http://schemas.microsoft.com/office/drawing/2014/main" id="{C81925EE-7673-4135-88A2-E4FF9A48FCB3}"/>
            </a:ext>
          </a:extLst>
        </xdr:cNvPr>
        <xdr:cNvCxnSpPr>
          <a:stCxn id="25" idx="3"/>
          <a:endCxn id="73" idx="1"/>
        </xdr:cNvCxnSpPr>
      </xdr:nvCxnSpPr>
      <xdr:spPr>
        <a:xfrm>
          <a:off x="6148917" y="4715994"/>
          <a:ext cx="1200119" cy="417685"/>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35108</xdr:colOff>
      <xdr:row>30</xdr:row>
      <xdr:rowOff>91735</xdr:rowOff>
    </xdr:from>
    <xdr:to>
      <xdr:col>11</xdr:col>
      <xdr:colOff>596869</xdr:colOff>
      <xdr:row>35</xdr:row>
      <xdr:rowOff>110184</xdr:rowOff>
    </xdr:to>
    <xdr:cxnSp macro="">
      <xdr:nvCxnSpPr>
        <xdr:cNvPr id="133" name="Connector: Elbow 132">
          <a:extLst>
            <a:ext uri="{FF2B5EF4-FFF2-40B4-BE49-F238E27FC236}">
              <a16:creationId xmlns:a16="http://schemas.microsoft.com/office/drawing/2014/main" id="{0E6B1AFF-6B1C-4529-9664-7EC26EB0CEA0}"/>
            </a:ext>
          </a:extLst>
        </xdr:cNvPr>
        <xdr:cNvCxnSpPr>
          <a:stCxn id="26" idx="3"/>
          <a:endCxn id="81" idx="1"/>
        </xdr:cNvCxnSpPr>
      </xdr:nvCxnSpPr>
      <xdr:spPr>
        <a:xfrm flipV="1">
          <a:off x="6173441" y="5658568"/>
          <a:ext cx="1175595" cy="935672"/>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35108</xdr:colOff>
      <xdr:row>35</xdr:row>
      <xdr:rowOff>105119</xdr:rowOff>
    </xdr:from>
    <xdr:to>
      <xdr:col>11</xdr:col>
      <xdr:colOff>589813</xdr:colOff>
      <xdr:row>35</xdr:row>
      <xdr:rowOff>110184</xdr:rowOff>
    </xdr:to>
    <xdr:cxnSp macro="">
      <xdr:nvCxnSpPr>
        <xdr:cNvPr id="136" name="Connector: Elbow 135">
          <a:extLst>
            <a:ext uri="{FF2B5EF4-FFF2-40B4-BE49-F238E27FC236}">
              <a16:creationId xmlns:a16="http://schemas.microsoft.com/office/drawing/2014/main" id="{F4066A44-03ED-4C40-BAD9-9CA01CFE0504}"/>
            </a:ext>
          </a:extLst>
        </xdr:cNvPr>
        <xdr:cNvCxnSpPr>
          <a:stCxn id="26" idx="3"/>
          <a:endCxn id="82" idx="1"/>
        </xdr:cNvCxnSpPr>
      </xdr:nvCxnSpPr>
      <xdr:spPr>
        <a:xfrm flipV="1">
          <a:off x="6173441" y="6589175"/>
          <a:ext cx="1168539" cy="5065"/>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35108</xdr:colOff>
      <xdr:row>35</xdr:row>
      <xdr:rowOff>110184</xdr:rowOff>
    </xdr:from>
    <xdr:to>
      <xdr:col>11</xdr:col>
      <xdr:colOff>589813</xdr:colOff>
      <xdr:row>38</xdr:row>
      <xdr:rowOff>17224</xdr:rowOff>
    </xdr:to>
    <xdr:cxnSp macro="">
      <xdr:nvCxnSpPr>
        <xdr:cNvPr id="139" name="Connector: Elbow 138">
          <a:extLst>
            <a:ext uri="{FF2B5EF4-FFF2-40B4-BE49-F238E27FC236}">
              <a16:creationId xmlns:a16="http://schemas.microsoft.com/office/drawing/2014/main" id="{FC0E6C9C-394A-4D00-869B-16156D7BA81A}"/>
            </a:ext>
          </a:extLst>
        </xdr:cNvPr>
        <xdr:cNvCxnSpPr>
          <a:stCxn id="26" idx="3"/>
          <a:endCxn id="83" idx="1"/>
        </xdr:cNvCxnSpPr>
      </xdr:nvCxnSpPr>
      <xdr:spPr>
        <a:xfrm>
          <a:off x="6173441" y="6594240"/>
          <a:ext cx="1168539" cy="457373"/>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35108</xdr:colOff>
      <xdr:row>35</xdr:row>
      <xdr:rowOff>110184</xdr:rowOff>
    </xdr:from>
    <xdr:to>
      <xdr:col>11</xdr:col>
      <xdr:colOff>596869</xdr:colOff>
      <xdr:row>40</xdr:row>
      <xdr:rowOff>111722</xdr:rowOff>
    </xdr:to>
    <xdr:cxnSp macro="">
      <xdr:nvCxnSpPr>
        <xdr:cNvPr id="143" name="Connector: Elbow 142">
          <a:extLst>
            <a:ext uri="{FF2B5EF4-FFF2-40B4-BE49-F238E27FC236}">
              <a16:creationId xmlns:a16="http://schemas.microsoft.com/office/drawing/2014/main" id="{B061288C-174B-4CEB-8A26-0901DD26EFA6}"/>
            </a:ext>
          </a:extLst>
        </xdr:cNvPr>
        <xdr:cNvCxnSpPr>
          <a:stCxn id="26" idx="3"/>
          <a:endCxn id="84" idx="1"/>
        </xdr:cNvCxnSpPr>
      </xdr:nvCxnSpPr>
      <xdr:spPr>
        <a:xfrm>
          <a:off x="6173441" y="6594240"/>
          <a:ext cx="1175595" cy="918760"/>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28222</xdr:colOff>
      <xdr:row>42</xdr:row>
      <xdr:rowOff>36688</xdr:rowOff>
    </xdr:from>
    <xdr:to>
      <xdr:col>19</xdr:col>
      <xdr:colOff>245389</xdr:colOff>
      <xdr:row>42</xdr:row>
      <xdr:rowOff>36688</xdr:rowOff>
    </xdr:to>
    <xdr:cxnSp macro="">
      <xdr:nvCxnSpPr>
        <xdr:cNvPr id="151" name="Straight Connector 150">
          <a:extLst>
            <a:ext uri="{FF2B5EF4-FFF2-40B4-BE49-F238E27FC236}">
              <a16:creationId xmlns:a16="http://schemas.microsoft.com/office/drawing/2014/main" id="{D53DD418-783B-419D-8D30-736E4BF531FE}"/>
            </a:ext>
          </a:extLst>
        </xdr:cNvPr>
        <xdr:cNvCxnSpPr/>
      </xdr:nvCxnSpPr>
      <xdr:spPr>
        <a:xfrm>
          <a:off x="28222" y="7804855"/>
          <a:ext cx="11880000" cy="0"/>
        </a:xfrm>
        <a:prstGeom prst="line">
          <a:avLst/>
        </a:prstGeom>
        <a:ln w="76200"/>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91813</xdr:colOff>
      <xdr:row>49</xdr:row>
      <xdr:rowOff>179147</xdr:rowOff>
    </xdr:from>
    <xdr:to>
      <xdr:col>5</xdr:col>
      <xdr:colOff>6350</xdr:colOff>
      <xdr:row>57</xdr:row>
      <xdr:rowOff>48763</xdr:rowOff>
    </xdr:to>
    <xdr:cxnSp macro="">
      <xdr:nvCxnSpPr>
        <xdr:cNvPr id="152" name="Connector: Elbow 151">
          <a:extLst>
            <a:ext uri="{FF2B5EF4-FFF2-40B4-BE49-F238E27FC236}">
              <a16:creationId xmlns:a16="http://schemas.microsoft.com/office/drawing/2014/main" id="{0FC4409C-F010-43CF-9238-D96679B0CD83}"/>
            </a:ext>
          </a:extLst>
        </xdr:cNvPr>
        <xdr:cNvCxnSpPr>
          <a:stCxn id="18" idx="3"/>
          <a:endCxn id="19" idx="1"/>
        </xdr:cNvCxnSpPr>
      </xdr:nvCxnSpPr>
      <xdr:spPr>
        <a:xfrm flipV="1">
          <a:off x="2547146" y="9231425"/>
          <a:ext cx="528371" cy="1337171"/>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82550</xdr:colOff>
      <xdr:row>43</xdr:row>
      <xdr:rowOff>149770</xdr:rowOff>
    </xdr:from>
    <xdr:to>
      <xdr:col>11</xdr:col>
      <xdr:colOff>596870</xdr:colOff>
      <xdr:row>49</xdr:row>
      <xdr:rowOff>179147</xdr:rowOff>
    </xdr:to>
    <xdr:cxnSp macro="">
      <xdr:nvCxnSpPr>
        <xdr:cNvPr id="155" name="Connector: Elbow 154">
          <a:extLst>
            <a:ext uri="{FF2B5EF4-FFF2-40B4-BE49-F238E27FC236}">
              <a16:creationId xmlns:a16="http://schemas.microsoft.com/office/drawing/2014/main" id="{1E966BBA-BC94-446D-B513-E56ADBFD83FE}"/>
            </a:ext>
          </a:extLst>
        </xdr:cNvPr>
        <xdr:cNvCxnSpPr>
          <a:stCxn id="19" idx="3"/>
          <a:endCxn id="64" idx="1"/>
        </xdr:cNvCxnSpPr>
      </xdr:nvCxnSpPr>
      <xdr:spPr>
        <a:xfrm flipV="1">
          <a:off x="6220883" y="8101381"/>
          <a:ext cx="1128154" cy="1130044"/>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82550</xdr:colOff>
      <xdr:row>46</xdr:row>
      <xdr:rowOff>41110</xdr:rowOff>
    </xdr:from>
    <xdr:to>
      <xdr:col>11</xdr:col>
      <xdr:colOff>596870</xdr:colOff>
      <xdr:row>49</xdr:row>
      <xdr:rowOff>179147</xdr:rowOff>
    </xdr:to>
    <xdr:cxnSp macro="">
      <xdr:nvCxnSpPr>
        <xdr:cNvPr id="164" name="Connector: Elbow 163">
          <a:extLst>
            <a:ext uri="{FF2B5EF4-FFF2-40B4-BE49-F238E27FC236}">
              <a16:creationId xmlns:a16="http://schemas.microsoft.com/office/drawing/2014/main" id="{AFCB612B-2340-4282-BFAF-C12DE4C838D0}"/>
            </a:ext>
          </a:extLst>
        </xdr:cNvPr>
        <xdr:cNvCxnSpPr>
          <a:stCxn id="19" idx="3"/>
          <a:endCxn id="102" idx="1"/>
        </xdr:cNvCxnSpPr>
      </xdr:nvCxnSpPr>
      <xdr:spPr>
        <a:xfrm flipV="1">
          <a:off x="6220883" y="8543054"/>
          <a:ext cx="1128154" cy="688371"/>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82550</xdr:colOff>
      <xdr:row>48</xdr:row>
      <xdr:rowOff>130006</xdr:rowOff>
    </xdr:from>
    <xdr:to>
      <xdr:col>11</xdr:col>
      <xdr:colOff>596869</xdr:colOff>
      <xdr:row>49</xdr:row>
      <xdr:rowOff>179147</xdr:rowOff>
    </xdr:to>
    <xdr:cxnSp macro="">
      <xdr:nvCxnSpPr>
        <xdr:cNvPr id="168" name="Connector: Elbow 167">
          <a:extLst>
            <a:ext uri="{FF2B5EF4-FFF2-40B4-BE49-F238E27FC236}">
              <a16:creationId xmlns:a16="http://schemas.microsoft.com/office/drawing/2014/main" id="{A4D749DB-3DBA-402B-AC2C-BB88656E4FDB}"/>
            </a:ext>
          </a:extLst>
        </xdr:cNvPr>
        <xdr:cNvCxnSpPr>
          <a:stCxn id="19" idx="3"/>
          <a:endCxn id="103" idx="1"/>
        </xdr:cNvCxnSpPr>
      </xdr:nvCxnSpPr>
      <xdr:spPr>
        <a:xfrm flipV="1">
          <a:off x="6220883" y="8998839"/>
          <a:ext cx="1128153" cy="232586"/>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82550</xdr:colOff>
      <xdr:row>49</xdr:row>
      <xdr:rowOff>179147</xdr:rowOff>
    </xdr:from>
    <xdr:to>
      <xdr:col>11</xdr:col>
      <xdr:colOff>596870</xdr:colOff>
      <xdr:row>51</xdr:row>
      <xdr:rowOff>49568</xdr:rowOff>
    </xdr:to>
    <xdr:cxnSp macro="">
      <xdr:nvCxnSpPr>
        <xdr:cNvPr id="173" name="Connector: Elbow 172">
          <a:extLst>
            <a:ext uri="{FF2B5EF4-FFF2-40B4-BE49-F238E27FC236}">
              <a16:creationId xmlns:a16="http://schemas.microsoft.com/office/drawing/2014/main" id="{909644A2-2621-48D0-BA9F-FBA475F7CEBC}"/>
            </a:ext>
          </a:extLst>
        </xdr:cNvPr>
        <xdr:cNvCxnSpPr>
          <a:cxnSpLocks/>
          <a:stCxn id="19" idx="3"/>
          <a:endCxn id="118" idx="1"/>
        </xdr:cNvCxnSpPr>
      </xdr:nvCxnSpPr>
      <xdr:spPr>
        <a:xfrm>
          <a:off x="6220883" y="9231425"/>
          <a:ext cx="1128154" cy="237310"/>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82550</xdr:colOff>
      <xdr:row>49</xdr:row>
      <xdr:rowOff>179147</xdr:rowOff>
    </xdr:from>
    <xdr:to>
      <xdr:col>11</xdr:col>
      <xdr:colOff>602514</xdr:colOff>
      <xdr:row>53</xdr:row>
      <xdr:rowOff>146573</xdr:rowOff>
    </xdr:to>
    <xdr:cxnSp macro="">
      <xdr:nvCxnSpPr>
        <xdr:cNvPr id="181" name="Connector: Elbow 180">
          <a:extLst>
            <a:ext uri="{FF2B5EF4-FFF2-40B4-BE49-F238E27FC236}">
              <a16:creationId xmlns:a16="http://schemas.microsoft.com/office/drawing/2014/main" id="{61239D54-CF26-4E18-A276-797BB1B38BA7}"/>
            </a:ext>
          </a:extLst>
        </xdr:cNvPr>
        <xdr:cNvCxnSpPr>
          <a:cxnSpLocks/>
          <a:stCxn id="19" idx="3"/>
          <a:endCxn id="120" idx="1"/>
        </xdr:cNvCxnSpPr>
      </xdr:nvCxnSpPr>
      <xdr:spPr>
        <a:xfrm>
          <a:off x="6220883" y="9231425"/>
          <a:ext cx="1133798" cy="701204"/>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91813</xdr:colOff>
      <xdr:row>57</xdr:row>
      <xdr:rowOff>48763</xdr:rowOff>
    </xdr:from>
    <xdr:to>
      <xdr:col>5</xdr:col>
      <xdr:colOff>22829</xdr:colOff>
      <xdr:row>65</xdr:row>
      <xdr:rowOff>67504</xdr:rowOff>
    </xdr:to>
    <xdr:cxnSp macro="">
      <xdr:nvCxnSpPr>
        <xdr:cNvPr id="190" name="Connector: Elbow 189">
          <a:extLst>
            <a:ext uri="{FF2B5EF4-FFF2-40B4-BE49-F238E27FC236}">
              <a16:creationId xmlns:a16="http://schemas.microsoft.com/office/drawing/2014/main" id="{9BCAD7F5-A498-432B-840F-DE04B7E1A30B}"/>
            </a:ext>
          </a:extLst>
        </xdr:cNvPr>
        <xdr:cNvCxnSpPr>
          <a:stCxn id="18" idx="3"/>
          <a:endCxn id="20" idx="1"/>
        </xdr:cNvCxnSpPr>
      </xdr:nvCxnSpPr>
      <xdr:spPr>
        <a:xfrm>
          <a:off x="2547146" y="10568596"/>
          <a:ext cx="544850" cy="1486297"/>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105732</xdr:colOff>
      <xdr:row>59</xdr:row>
      <xdr:rowOff>1049</xdr:rowOff>
    </xdr:from>
    <xdr:to>
      <xdr:col>11</xdr:col>
      <xdr:colOff>603220</xdr:colOff>
      <xdr:row>65</xdr:row>
      <xdr:rowOff>67504</xdr:rowOff>
    </xdr:to>
    <xdr:cxnSp macro="">
      <xdr:nvCxnSpPr>
        <xdr:cNvPr id="198" name="Connector: Elbow 197">
          <a:extLst>
            <a:ext uri="{FF2B5EF4-FFF2-40B4-BE49-F238E27FC236}">
              <a16:creationId xmlns:a16="http://schemas.microsoft.com/office/drawing/2014/main" id="{73E19BF6-978C-4A9D-BAFB-F01D2F4A9E1A}"/>
            </a:ext>
          </a:extLst>
        </xdr:cNvPr>
        <xdr:cNvCxnSpPr>
          <a:cxnSpLocks/>
          <a:stCxn id="20" idx="3"/>
          <a:endCxn id="157" idx="1"/>
        </xdr:cNvCxnSpPr>
      </xdr:nvCxnSpPr>
      <xdr:spPr>
        <a:xfrm flipV="1">
          <a:off x="6244065" y="10887771"/>
          <a:ext cx="1111322" cy="1167122"/>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105732</xdr:colOff>
      <xdr:row>61</xdr:row>
      <xdr:rowOff>94525</xdr:rowOff>
    </xdr:from>
    <xdr:to>
      <xdr:col>11</xdr:col>
      <xdr:colOff>594148</xdr:colOff>
      <xdr:row>65</xdr:row>
      <xdr:rowOff>67504</xdr:rowOff>
    </xdr:to>
    <xdr:cxnSp macro="">
      <xdr:nvCxnSpPr>
        <xdr:cNvPr id="203" name="Connector: Elbow 202">
          <a:extLst>
            <a:ext uri="{FF2B5EF4-FFF2-40B4-BE49-F238E27FC236}">
              <a16:creationId xmlns:a16="http://schemas.microsoft.com/office/drawing/2014/main" id="{89F2654B-A170-496C-ADFC-3DA40DB414B3}"/>
            </a:ext>
          </a:extLst>
        </xdr:cNvPr>
        <xdr:cNvCxnSpPr>
          <a:cxnSpLocks/>
          <a:stCxn id="20" idx="3"/>
          <a:endCxn id="156" idx="1"/>
        </xdr:cNvCxnSpPr>
      </xdr:nvCxnSpPr>
      <xdr:spPr>
        <a:xfrm flipV="1">
          <a:off x="6244065" y="11348136"/>
          <a:ext cx="1102250" cy="706757"/>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105732</xdr:colOff>
      <xdr:row>64</xdr:row>
      <xdr:rowOff>7033</xdr:rowOff>
    </xdr:from>
    <xdr:to>
      <xdr:col>11</xdr:col>
      <xdr:colOff>585077</xdr:colOff>
      <xdr:row>65</xdr:row>
      <xdr:rowOff>67504</xdr:rowOff>
    </xdr:to>
    <xdr:cxnSp macro="">
      <xdr:nvCxnSpPr>
        <xdr:cNvPr id="208" name="Connector: Elbow 207">
          <a:extLst>
            <a:ext uri="{FF2B5EF4-FFF2-40B4-BE49-F238E27FC236}">
              <a16:creationId xmlns:a16="http://schemas.microsoft.com/office/drawing/2014/main" id="{23CB313B-3047-4918-9AEC-9C7A75D26B4E}"/>
            </a:ext>
          </a:extLst>
        </xdr:cNvPr>
        <xdr:cNvCxnSpPr>
          <a:cxnSpLocks/>
          <a:stCxn id="20" idx="3"/>
          <a:endCxn id="158" idx="1"/>
        </xdr:cNvCxnSpPr>
      </xdr:nvCxnSpPr>
      <xdr:spPr>
        <a:xfrm flipV="1">
          <a:off x="6244065" y="11810977"/>
          <a:ext cx="1093179" cy="243916"/>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105732</xdr:colOff>
      <xdr:row>65</xdr:row>
      <xdr:rowOff>67504</xdr:rowOff>
    </xdr:from>
    <xdr:to>
      <xdr:col>11</xdr:col>
      <xdr:colOff>585077</xdr:colOff>
      <xdr:row>66</xdr:row>
      <xdr:rowOff>103641</xdr:rowOff>
    </xdr:to>
    <xdr:cxnSp macro="">
      <xdr:nvCxnSpPr>
        <xdr:cNvPr id="214" name="Connector: Elbow 213">
          <a:extLst>
            <a:ext uri="{FF2B5EF4-FFF2-40B4-BE49-F238E27FC236}">
              <a16:creationId xmlns:a16="http://schemas.microsoft.com/office/drawing/2014/main" id="{C6A18C24-DE7F-486E-B711-A56B7A41EB24}"/>
            </a:ext>
          </a:extLst>
        </xdr:cNvPr>
        <xdr:cNvCxnSpPr>
          <a:cxnSpLocks/>
          <a:stCxn id="20" idx="3"/>
          <a:endCxn id="159" idx="1"/>
        </xdr:cNvCxnSpPr>
      </xdr:nvCxnSpPr>
      <xdr:spPr>
        <a:xfrm>
          <a:off x="6244065" y="12054893"/>
          <a:ext cx="1093179" cy="219581"/>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105732</xdr:colOff>
      <xdr:row>65</xdr:row>
      <xdr:rowOff>67504</xdr:rowOff>
    </xdr:from>
    <xdr:to>
      <xdr:col>11</xdr:col>
      <xdr:colOff>594148</xdr:colOff>
      <xdr:row>69</xdr:row>
      <xdr:rowOff>17507</xdr:rowOff>
    </xdr:to>
    <xdr:cxnSp macro="">
      <xdr:nvCxnSpPr>
        <xdr:cNvPr id="224" name="Connector: Elbow 223">
          <a:extLst>
            <a:ext uri="{FF2B5EF4-FFF2-40B4-BE49-F238E27FC236}">
              <a16:creationId xmlns:a16="http://schemas.microsoft.com/office/drawing/2014/main" id="{675709E6-90D1-495C-B172-5030BBAE235B}"/>
            </a:ext>
          </a:extLst>
        </xdr:cNvPr>
        <xdr:cNvCxnSpPr>
          <a:cxnSpLocks/>
          <a:stCxn id="20" idx="3"/>
          <a:endCxn id="160" idx="1"/>
        </xdr:cNvCxnSpPr>
      </xdr:nvCxnSpPr>
      <xdr:spPr>
        <a:xfrm>
          <a:off x="6244065" y="12054893"/>
          <a:ext cx="1102250" cy="683781"/>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105732</xdr:colOff>
      <xdr:row>65</xdr:row>
      <xdr:rowOff>67504</xdr:rowOff>
    </xdr:from>
    <xdr:to>
      <xdr:col>11</xdr:col>
      <xdr:colOff>585077</xdr:colOff>
      <xdr:row>71</xdr:row>
      <xdr:rowOff>115123</xdr:rowOff>
    </xdr:to>
    <xdr:cxnSp macro="">
      <xdr:nvCxnSpPr>
        <xdr:cNvPr id="230" name="Connector: Elbow 229">
          <a:extLst>
            <a:ext uri="{FF2B5EF4-FFF2-40B4-BE49-F238E27FC236}">
              <a16:creationId xmlns:a16="http://schemas.microsoft.com/office/drawing/2014/main" id="{31E28C19-DA2C-4857-B91D-B5E03325A587}"/>
            </a:ext>
          </a:extLst>
        </xdr:cNvPr>
        <xdr:cNvCxnSpPr>
          <a:cxnSpLocks/>
          <a:stCxn id="20" idx="3"/>
          <a:endCxn id="161" idx="1"/>
        </xdr:cNvCxnSpPr>
      </xdr:nvCxnSpPr>
      <xdr:spPr>
        <a:xfrm>
          <a:off x="6244065" y="12054893"/>
          <a:ext cx="1093179" cy="1148286"/>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42332</xdr:colOff>
      <xdr:row>73</xdr:row>
      <xdr:rowOff>149578</xdr:rowOff>
    </xdr:from>
    <xdr:to>
      <xdr:col>19</xdr:col>
      <xdr:colOff>259499</xdr:colOff>
      <xdr:row>73</xdr:row>
      <xdr:rowOff>149578</xdr:rowOff>
    </xdr:to>
    <xdr:cxnSp macro="">
      <xdr:nvCxnSpPr>
        <xdr:cNvPr id="246" name="Straight Connector 245">
          <a:extLst>
            <a:ext uri="{FF2B5EF4-FFF2-40B4-BE49-F238E27FC236}">
              <a16:creationId xmlns:a16="http://schemas.microsoft.com/office/drawing/2014/main" id="{82C91D78-6D78-4CD0-9A2B-77717425B56E}"/>
            </a:ext>
          </a:extLst>
        </xdr:cNvPr>
        <xdr:cNvCxnSpPr/>
      </xdr:nvCxnSpPr>
      <xdr:spPr>
        <a:xfrm>
          <a:off x="42332" y="13604522"/>
          <a:ext cx="11880000" cy="0"/>
        </a:xfrm>
        <a:prstGeom prst="line">
          <a:avLst/>
        </a:prstGeom>
        <a:ln w="76200"/>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94635</xdr:colOff>
      <xdr:row>78</xdr:row>
      <xdr:rowOff>50229</xdr:rowOff>
    </xdr:from>
    <xdr:to>
      <xdr:col>5</xdr:col>
      <xdr:colOff>55436</xdr:colOff>
      <xdr:row>81</xdr:row>
      <xdr:rowOff>107579</xdr:rowOff>
    </xdr:to>
    <xdr:cxnSp macro="">
      <xdr:nvCxnSpPr>
        <xdr:cNvPr id="277" name="Connector: Elbow 276">
          <a:extLst>
            <a:ext uri="{FF2B5EF4-FFF2-40B4-BE49-F238E27FC236}">
              <a16:creationId xmlns:a16="http://schemas.microsoft.com/office/drawing/2014/main" id="{34C65A70-D2DD-4B85-AAC2-006B9BF7DA41}"/>
            </a:ext>
          </a:extLst>
        </xdr:cNvPr>
        <xdr:cNvCxnSpPr>
          <a:stCxn id="55" idx="3"/>
          <a:endCxn id="69" idx="1"/>
        </xdr:cNvCxnSpPr>
      </xdr:nvCxnSpPr>
      <xdr:spPr>
        <a:xfrm flipV="1">
          <a:off x="2549968" y="14422396"/>
          <a:ext cx="574635" cy="607683"/>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142924</xdr:colOff>
      <xdr:row>84</xdr:row>
      <xdr:rowOff>2418</xdr:rowOff>
    </xdr:from>
    <xdr:to>
      <xdr:col>12</xdr:col>
      <xdr:colOff>22724</xdr:colOff>
      <xdr:row>85</xdr:row>
      <xdr:rowOff>26240</xdr:rowOff>
    </xdr:to>
    <xdr:cxnSp macro="">
      <xdr:nvCxnSpPr>
        <xdr:cNvPr id="286" name="Connector: Elbow 285">
          <a:extLst>
            <a:ext uri="{FF2B5EF4-FFF2-40B4-BE49-F238E27FC236}">
              <a16:creationId xmlns:a16="http://schemas.microsoft.com/office/drawing/2014/main" id="{A84EE5BD-32F8-454B-B9CC-881ECD014C60}"/>
            </a:ext>
          </a:extLst>
        </xdr:cNvPr>
        <xdr:cNvCxnSpPr>
          <a:stCxn id="17" idx="3"/>
          <a:endCxn id="238" idx="1"/>
        </xdr:cNvCxnSpPr>
      </xdr:nvCxnSpPr>
      <xdr:spPr>
        <a:xfrm flipV="1">
          <a:off x="6281257" y="15475251"/>
          <a:ext cx="1107467" cy="207267"/>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131637</xdr:colOff>
      <xdr:row>75</xdr:row>
      <xdr:rowOff>167172</xdr:rowOff>
    </xdr:from>
    <xdr:to>
      <xdr:col>12</xdr:col>
      <xdr:colOff>18314</xdr:colOff>
      <xdr:row>78</xdr:row>
      <xdr:rowOff>50229</xdr:rowOff>
    </xdr:to>
    <xdr:cxnSp macro="">
      <xdr:nvCxnSpPr>
        <xdr:cNvPr id="289" name="Connector: Elbow 288">
          <a:extLst>
            <a:ext uri="{FF2B5EF4-FFF2-40B4-BE49-F238E27FC236}">
              <a16:creationId xmlns:a16="http://schemas.microsoft.com/office/drawing/2014/main" id="{19CC4190-BF19-4B2C-BBE8-BA9F3CE71A05}"/>
            </a:ext>
          </a:extLst>
        </xdr:cNvPr>
        <xdr:cNvCxnSpPr>
          <a:stCxn id="69" idx="3"/>
          <a:endCxn id="217" idx="1"/>
        </xdr:cNvCxnSpPr>
      </xdr:nvCxnSpPr>
      <xdr:spPr>
        <a:xfrm flipV="1">
          <a:off x="6269970" y="13989005"/>
          <a:ext cx="1114344" cy="433391"/>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131637</xdr:colOff>
      <xdr:row>78</xdr:row>
      <xdr:rowOff>49775</xdr:rowOff>
    </xdr:from>
    <xdr:to>
      <xdr:col>12</xdr:col>
      <xdr:colOff>18314</xdr:colOff>
      <xdr:row>78</xdr:row>
      <xdr:rowOff>50229</xdr:rowOff>
    </xdr:to>
    <xdr:cxnSp macro="">
      <xdr:nvCxnSpPr>
        <xdr:cNvPr id="292" name="Connector: Elbow 291">
          <a:extLst>
            <a:ext uri="{FF2B5EF4-FFF2-40B4-BE49-F238E27FC236}">
              <a16:creationId xmlns:a16="http://schemas.microsoft.com/office/drawing/2014/main" id="{B35EF751-514A-47B0-890B-B2FEEC4AA262}"/>
            </a:ext>
          </a:extLst>
        </xdr:cNvPr>
        <xdr:cNvCxnSpPr>
          <a:stCxn id="69" idx="3"/>
          <a:endCxn id="220" idx="1"/>
        </xdr:cNvCxnSpPr>
      </xdr:nvCxnSpPr>
      <xdr:spPr>
        <a:xfrm flipV="1">
          <a:off x="6269970" y="14421942"/>
          <a:ext cx="1114344" cy="454"/>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131637</xdr:colOff>
      <xdr:row>78</xdr:row>
      <xdr:rowOff>50229</xdr:rowOff>
    </xdr:from>
    <xdr:to>
      <xdr:col>12</xdr:col>
      <xdr:colOff>18314</xdr:colOff>
      <xdr:row>80</xdr:row>
      <xdr:rowOff>130293</xdr:rowOff>
    </xdr:to>
    <xdr:cxnSp macro="">
      <xdr:nvCxnSpPr>
        <xdr:cNvPr id="295" name="Connector: Elbow 294">
          <a:extLst>
            <a:ext uri="{FF2B5EF4-FFF2-40B4-BE49-F238E27FC236}">
              <a16:creationId xmlns:a16="http://schemas.microsoft.com/office/drawing/2014/main" id="{8C3AA603-0DA2-4C4D-8EC1-32923AB03539}"/>
            </a:ext>
          </a:extLst>
        </xdr:cNvPr>
        <xdr:cNvCxnSpPr>
          <a:stCxn id="69" idx="3"/>
          <a:endCxn id="221" idx="1"/>
        </xdr:cNvCxnSpPr>
      </xdr:nvCxnSpPr>
      <xdr:spPr>
        <a:xfrm>
          <a:off x="6269970" y="14422396"/>
          <a:ext cx="1114344" cy="446953"/>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88</xdr:row>
      <xdr:rowOff>44274</xdr:rowOff>
    </xdr:from>
    <xdr:to>
      <xdr:col>19</xdr:col>
      <xdr:colOff>217167</xdr:colOff>
      <xdr:row>88</xdr:row>
      <xdr:rowOff>44274</xdr:rowOff>
    </xdr:to>
    <xdr:cxnSp macro="">
      <xdr:nvCxnSpPr>
        <xdr:cNvPr id="303" name="Straight Connector 302">
          <a:extLst>
            <a:ext uri="{FF2B5EF4-FFF2-40B4-BE49-F238E27FC236}">
              <a16:creationId xmlns:a16="http://schemas.microsoft.com/office/drawing/2014/main" id="{891F4E41-7F4C-4C80-BD98-43EE697361BC}"/>
            </a:ext>
          </a:extLst>
        </xdr:cNvPr>
        <xdr:cNvCxnSpPr/>
      </xdr:nvCxnSpPr>
      <xdr:spPr>
        <a:xfrm>
          <a:off x="0" y="16250885"/>
          <a:ext cx="11880000" cy="0"/>
        </a:xfrm>
        <a:prstGeom prst="line">
          <a:avLst/>
        </a:prstGeom>
        <a:ln w="76200"/>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106278</xdr:colOff>
      <xdr:row>94</xdr:row>
      <xdr:rowOff>45278</xdr:rowOff>
    </xdr:from>
    <xdr:to>
      <xdr:col>11</xdr:col>
      <xdr:colOff>592108</xdr:colOff>
      <xdr:row>95</xdr:row>
      <xdr:rowOff>71734</xdr:rowOff>
    </xdr:to>
    <xdr:cxnSp macro="">
      <xdr:nvCxnSpPr>
        <xdr:cNvPr id="361" name="Connector: Elbow 360">
          <a:extLst>
            <a:ext uri="{FF2B5EF4-FFF2-40B4-BE49-F238E27FC236}">
              <a16:creationId xmlns:a16="http://schemas.microsoft.com/office/drawing/2014/main" id="{A56BA5CF-BB6C-4C11-BEA3-C66472F26FF6}"/>
            </a:ext>
          </a:extLst>
        </xdr:cNvPr>
        <xdr:cNvCxnSpPr>
          <a:cxnSpLocks/>
          <a:stCxn id="56" idx="3"/>
          <a:endCxn id="260" idx="1"/>
        </xdr:cNvCxnSpPr>
      </xdr:nvCxnSpPr>
      <xdr:spPr>
        <a:xfrm flipV="1">
          <a:off x="2561611" y="17352556"/>
          <a:ext cx="4782664" cy="209900"/>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106278</xdr:colOff>
      <xdr:row>89</xdr:row>
      <xdr:rowOff>163720</xdr:rowOff>
    </xdr:from>
    <xdr:to>
      <xdr:col>12</xdr:col>
      <xdr:colOff>1207</xdr:colOff>
      <xdr:row>95</xdr:row>
      <xdr:rowOff>71734</xdr:rowOff>
    </xdr:to>
    <xdr:cxnSp macro="">
      <xdr:nvCxnSpPr>
        <xdr:cNvPr id="364" name="Connector: Elbow 363">
          <a:extLst>
            <a:ext uri="{FF2B5EF4-FFF2-40B4-BE49-F238E27FC236}">
              <a16:creationId xmlns:a16="http://schemas.microsoft.com/office/drawing/2014/main" id="{4FEEBCE7-672D-4265-AE24-EEA3B49C2308}"/>
            </a:ext>
          </a:extLst>
        </xdr:cNvPr>
        <xdr:cNvCxnSpPr>
          <a:cxnSpLocks/>
          <a:stCxn id="56" idx="3"/>
          <a:endCxn id="261" idx="1"/>
        </xdr:cNvCxnSpPr>
      </xdr:nvCxnSpPr>
      <xdr:spPr>
        <a:xfrm flipV="1">
          <a:off x="2561611" y="16553776"/>
          <a:ext cx="4805596" cy="1008680"/>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106278</xdr:colOff>
      <xdr:row>92</xdr:row>
      <xdr:rowOff>15193</xdr:rowOff>
    </xdr:from>
    <xdr:to>
      <xdr:col>11</xdr:col>
      <xdr:colOff>606219</xdr:colOff>
      <xdr:row>95</xdr:row>
      <xdr:rowOff>71734</xdr:rowOff>
    </xdr:to>
    <xdr:cxnSp macro="">
      <xdr:nvCxnSpPr>
        <xdr:cNvPr id="367" name="Connector: Elbow 366">
          <a:extLst>
            <a:ext uri="{FF2B5EF4-FFF2-40B4-BE49-F238E27FC236}">
              <a16:creationId xmlns:a16="http://schemas.microsoft.com/office/drawing/2014/main" id="{453997D3-3E87-4547-AC36-18FCB51EBCCE}"/>
            </a:ext>
          </a:extLst>
        </xdr:cNvPr>
        <xdr:cNvCxnSpPr>
          <a:cxnSpLocks/>
          <a:stCxn id="56" idx="3"/>
          <a:endCxn id="262" idx="1"/>
        </xdr:cNvCxnSpPr>
      </xdr:nvCxnSpPr>
      <xdr:spPr>
        <a:xfrm flipV="1">
          <a:off x="2561611" y="16955582"/>
          <a:ext cx="4796775" cy="606874"/>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374650</xdr:colOff>
      <xdr:row>0</xdr:row>
      <xdr:rowOff>31750</xdr:rowOff>
    </xdr:from>
    <xdr:to>
      <xdr:col>18</xdr:col>
      <xdr:colOff>255850</xdr:colOff>
      <xdr:row>3</xdr:row>
      <xdr:rowOff>163300</xdr:rowOff>
    </xdr:to>
    <xdr:sp macro="" textlink="">
      <xdr:nvSpPr>
        <xdr:cNvPr id="396" name="Rectangle: Rounded Corners 8">
          <a:extLst>
            <a:ext uri="{FF2B5EF4-FFF2-40B4-BE49-F238E27FC236}">
              <a16:creationId xmlns:a16="http://schemas.microsoft.com/office/drawing/2014/main" id="{2DB0281A-1400-400E-AE3D-1BC55EBEB1A3}"/>
            </a:ext>
          </a:extLst>
        </xdr:cNvPr>
        <xdr:cNvSpPr/>
      </xdr:nvSpPr>
      <xdr:spPr>
        <a:xfrm>
          <a:off x="2813050" y="31750"/>
          <a:ext cx="8415600" cy="684000"/>
        </a:xfrm>
        <a:prstGeom prst="roundRect">
          <a:avLst/>
        </a:prstGeom>
        <a:solidFill>
          <a:srgbClr val="329E9B"/>
        </a:solidFill>
        <a:ln>
          <a:solidFill>
            <a:srgbClr val="329E9B"/>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100" baseline="0"/>
            <a:t>This sheet illustrates the list of assessment criteria that are allocated to each domain. In some cases, the criteria are allocated to sub-domains. </a:t>
          </a:r>
        </a:p>
        <a:p>
          <a:pPr algn="ctr"/>
          <a:r>
            <a:rPr lang="hu-HU" sz="1100" baseline="0"/>
            <a:t>During the scoring, users can either complete all criteria or can decide to leave certain criteria out from the assessment. </a:t>
          </a:r>
        </a:p>
        <a:p>
          <a:pPr algn="ctr"/>
          <a:r>
            <a:rPr lang="hu-HU" sz="1100" baseline="0"/>
            <a:t>It is highly recommended to explore the list of criteria below, before initiating the assessment process. </a:t>
          </a:r>
        </a:p>
      </xdr:txBody>
    </xdr:sp>
    <xdr:clientData/>
  </xdr:twoCellAnchor>
  <xdr:twoCellAnchor>
    <xdr:from>
      <xdr:col>12</xdr:col>
      <xdr:colOff>8612</xdr:colOff>
      <xdr:row>85</xdr:row>
      <xdr:rowOff>141169</xdr:rowOff>
    </xdr:from>
    <xdr:to>
      <xdr:col>19</xdr:col>
      <xdr:colOff>211779</xdr:colOff>
      <xdr:row>87</xdr:row>
      <xdr:rowOff>64749</xdr:rowOff>
    </xdr:to>
    <xdr:sp macro="" textlink="">
      <xdr:nvSpPr>
        <xdr:cNvPr id="13" name="Rectangle: Rounded Corners 12">
          <a:extLst>
            <a:ext uri="{FF2B5EF4-FFF2-40B4-BE49-F238E27FC236}">
              <a16:creationId xmlns:a16="http://schemas.microsoft.com/office/drawing/2014/main" id="{8E7E1443-993F-98BB-6716-0224F23CC261}"/>
            </a:ext>
          </a:extLst>
        </xdr:cNvPr>
        <xdr:cNvSpPr/>
      </xdr:nvSpPr>
      <xdr:spPr>
        <a:xfrm>
          <a:off x="7374612" y="15797447"/>
          <a:ext cx="4500000" cy="290469"/>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Competitive landscape</a:t>
          </a:r>
          <a:endParaRPr lang="en-US" sz="1200" b="1"/>
        </a:p>
      </xdr:txBody>
    </xdr:sp>
    <xdr:clientData/>
  </xdr:twoCellAnchor>
  <xdr:twoCellAnchor>
    <xdr:from>
      <xdr:col>10</xdr:col>
      <xdr:colOff>142924</xdr:colOff>
      <xdr:row>85</xdr:row>
      <xdr:rowOff>26240</xdr:rowOff>
    </xdr:from>
    <xdr:to>
      <xdr:col>12</xdr:col>
      <xdr:colOff>8612</xdr:colOff>
      <xdr:row>86</xdr:row>
      <xdr:rowOff>102960</xdr:rowOff>
    </xdr:to>
    <xdr:cxnSp macro="">
      <xdr:nvCxnSpPr>
        <xdr:cNvPr id="15" name="Connector: Elbow 14">
          <a:extLst>
            <a:ext uri="{FF2B5EF4-FFF2-40B4-BE49-F238E27FC236}">
              <a16:creationId xmlns:a16="http://schemas.microsoft.com/office/drawing/2014/main" id="{22BB8AE7-E4E2-40F3-8661-89D8F6BA8689}"/>
            </a:ext>
          </a:extLst>
        </xdr:cNvPr>
        <xdr:cNvCxnSpPr>
          <a:stCxn id="17" idx="3"/>
          <a:endCxn id="13" idx="1"/>
        </xdr:cNvCxnSpPr>
      </xdr:nvCxnSpPr>
      <xdr:spPr>
        <a:xfrm>
          <a:off x="6281257" y="15682518"/>
          <a:ext cx="1093355" cy="260164"/>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601101</xdr:colOff>
      <xdr:row>32</xdr:row>
      <xdr:rowOff>50006</xdr:rowOff>
    </xdr:from>
    <xdr:to>
      <xdr:col>19</xdr:col>
      <xdr:colOff>190435</xdr:colOff>
      <xdr:row>33</xdr:row>
      <xdr:rowOff>140449</xdr:rowOff>
    </xdr:to>
    <xdr:sp macro="" textlink="">
      <xdr:nvSpPr>
        <xdr:cNvPr id="8" name="Rectangle: Rounded Corners 7">
          <a:extLst>
            <a:ext uri="{FF2B5EF4-FFF2-40B4-BE49-F238E27FC236}">
              <a16:creationId xmlns:a16="http://schemas.microsoft.com/office/drawing/2014/main" id="{B4CBCD1E-E779-456F-9407-65B0A817EB1D}"/>
            </a:ext>
          </a:extLst>
        </xdr:cNvPr>
        <xdr:cNvSpPr/>
      </xdr:nvSpPr>
      <xdr:spPr>
        <a:xfrm>
          <a:off x="7353268" y="5983728"/>
          <a:ext cx="4500000" cy="273888"/>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Impact on health &amp; social care resource use and costs</a:t>
          </a:r>
        </a:p>
      </xdr:txBody>
    </xdr:sp>
    <xdr:clientData/>
  </xdr:twoCellAnchor>
  <xdr:twoCellAnchor>
    <xdr:from>
      <xdr:col>10</xdr:col>
      <xdr:colOff>35108</xdr:colOff>
      <xdr:row>33</xdr:row>
      <xdr:rowOff>3505</xdr:rowOff>
    </xdr:from>
    <xdr:to>
      <xdr:col>11</xdr:col>
      <xdr:colOff>601101</xdr:colOff>
      <xdr:row>35</xdr:row>
      <xdr:rowOff>110184</xdr:rowOff>
    </xdr:to>
    <xdr:cxnSp macro="">
      <xdr:nvCxnSpPr>
        <xdr:cNvPr id="10" name="Connector: Elbow 9">
          <a:extLst>
            <a:ext uri="{FF2B5EF4-FFF2-40B4-BE49-F238E27FC236}">
              <a16:creationId xmlns:a16="http://schemas.microsoft.com/office/drawing/2014/main" id="{B268CC90-679D-4978-96BA-18925A9171E3}"/>
            </a:ext>
          </a:extLst>
        </xdr:cNvPr>
        <xdr:cNvCxnSpPr>
          <a:stCxn id="26" idx="3"/>
          <a:endCxn id="8" idx="1"/>
        </xdr:cNvCxnSpPr>
      </xdr:nvCxnSpPr>
      <xdr:spPr>
        <a:xfrm flipV="1">
          <a:off x="6173441" y="6120672"/>
          <a:ext cx="1179827" cy="473568"/>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66723</xdr:colOff>
      <xdr:row>84</xdr:row>
      <xdr:rowOff>66038</xdr:rowOff>
    </xdr:from>
    <xdr:to>
      <xdr:col>10</xdr:col>
      <xdr:colOff>142924</xdr:colOff>
      <xdr:row>85</xdr:row>
      <xdr:rowOff>169887</xdr:rowOff>
    </xdr:to>
    <xdr:sp macro="" textlink="">
      <xdr:nvSpPr>
        <xdr:cNvPr id="17" name="Rectangle: Rounded Corners 16">
          <a:extLst>
            <a:ext uri="{FF2B5EF4-FFF2-40B4-BE49-F238E27FC236}">
              <a16:creationId xmlns:a16="http://schemas.microsoft.com/office/drawing/2014/main" id="{AEF81C7A-3736-4E1F-A76E-07AE195FBA62}"/>
            </a:ext>
          </a:extLst>
        </xdr:cNvPr>
        <xdr:cNvSpPr/>
      </xdr:nvSpPr>
      <xdr:spPr>
        <a:xfrm>
          <a:off x="3135890" y="15538871"/>
          <a:ext cx="3145367" cy="287294"/>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Commercial prospects</a:t>
          </a:r>
          <a:endParaRPr lang="en-US" sz="1200" b="1"/>
        </a:p>
      </xdr:txBody>
    </xdr:sp>
    <xdr:clientData/>
  </xdr:twoCellAnchor>
  <xdr:twoCellAnchor>
    <xdr:from>
      <xdr:col>4</xdr:col>
      <xdr:colOff>94635</xdr:colOff>
      <xdr:row>81</xdr:row>
      <xdr:rowOff>107579</xdr:rowOff>
    </xdr:from>
    <xdr:to>
      <xdr:col>5</xdr:col>
      <xdr:colOff>66723</xdr:colOff>
      <xdr:row>85</xdr:row>
      <xdr:rowOff>26240</xdr:rowOff>
    </xdr:to>
    <xdr:cxnSp macro="">
      <xdr:nvCxnSpPr>
        <xdr:cNvPr id="29" name="Connector: Elbow 28">
          <a:extLst>
            <a:ext uri="{FF2B5EF4-FFF2-40B4-BE49-F238E27FC236}">
              <a16:creationId xmlns:a16="http://schemas.microsoft.com/office/drawing/2014/main" id="{DF0E70B4-A6EC-4EE6-8A09-77DCD7FDCF61}"/>
            </a:ext>
          </a:extLst>
        </xdr:cNvPr>
        <xdr:cNvCxnSpPr>
          <a:stCxn id="55" idx="3"/>
          <a:endCxn id="17" idx="1"/>
        </xdr:cNvCxnSpPr>
      </xdr:nvCxnSpPr>
      <xdr:spPr>
        <a:xfrm>
          <a:off x="2549968" y="15030079"/>
          <a:ext cx="585922" cy="652439"/>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589286</xdr:colOff>
      <xdr:row>95</xdr:row>
      <xdr:rowOff>116297</xdr:rowOff>
    </xdr:from>
    <xdr:to>
      <xdr:col>19</xdr:col>
      <xdr:colOff>178620</xdr:colOff>
      <xdr:row>97</xdr:row>
      <xdr:rowOff>39172</xdr:rowOff>
    </xdr:to>
    <xdr:sp macro="" textlink="">
      <xdr:nvSpPr>
        <xdr:cNvPr id="27" name="Rectangle: Rounded Corners 26">
          <a:extLst>
            <a:ext uri="{FF2B5EF4-FFF2-40B4-BE49-F238E27FC236}">
              <a16:creationId xmlns:a16="http://schemas.microsoft.com/office/drawing/2014/main" id="{FD85AA84-54D7-44FC-A8AE-CC12182FE8F3}"/>
            </a:ext>
          </a:extLst>
        </xdr:cNvPr>
        <xdr:cNvSpPr/>
      </xdr:nvSpPr>
      <xdr:spPr>
        <a:xfrm>
          <a:off x="7341453" y="17607019"/>
          <a:ext cx="4500000" cy="289764"/>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Acceptability of co-investors</a:t>
          </a:r>
        </a:p>
      </xdr:txBody>
    </xdr:sp>
    <xdr:clientData/>
  </xdr:twoCellAnchor>
  <xdr:twoCellAnchor>
    <xdr:from>
      <xdr:col>11</xdr:col>
      <xdr:colOff>586464</xdr:colOff>
      <xdr:row>97</xdr:row>
      <xdr:rowOff>155808</xdr:rowOff>
    </xdr:from>
    <xdr:to>
      <xdr:col>19</xdr:col>
      <xdr:colOff>175798</xdr:colOff>
      <xdr:row>99</xdr:row>
      <xdr:rowOff>78683</xdr:rowOff>
    </xdr:to>
    <xdr:sp macro="" textlink="">
      <xdr:nvSpPr>
        <xdr:cNvPr id="28" name="Rectangle: Rounded Corners 27">
          <a:extLst>
            <a:ext uri="{FF2B5EF4-FFF2-40B4-BE49-F238E27FC236}">
              <a16:creationId xmlns:a16="http://schemas.microsoft.com/office/drawing/2014/main" id="{323F3F36-4137-44CC-BD87-491683B3BA38}"/>
            </a:ext>
          </a:extLst>
        </xdr:cNvPr>
        <xdr:cNvSpPr/>
      </xdr:nvSpPr>
      <xdr:spPr>
        <a:xfrm>
          <a:off x="7338631" y="18013419"/>
          <a:ext cx="4500000" cy="289764"/>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Expected dilution over time</a:t>
          </a:r>
        </a:p>
      </xdr:txBody>
    </xdr:sp>
    <xdr:clientData/>
  </xdr:twoCellAnchor>
  <xdr:twoCellAnchor>
    <xdr:from>
      <xdr:col>4</xdr:col>
      <xdr:colOff>106278</xdr:colOff>
      <xdr:row>95</xdr:row>
      <xdr:rowOff>71734</xdr:rowOff>
    </xdr:from>
    <xdr:to>
      <xdr:col>11</xdr:col>
      <xdr:colOff>575732</xdr:colOff>
      <xdr:row>100</xdr:row>
      <xdr:rowOff>173724</xdr:rowOff>
    </xdr:to>
    <xdr:cxnSp macro="">
      <xdr:nvCxnSpPr>
        <xdr:cNvPr id="37" name="Connector: Elbow 36">
          <a:extLst>
            <a:ext uri="{FF2B5EF4-FFF2-40B4-BE49-F238E27FC236}">
              <a16:creationId xmlns:a16="http://schemas.microsoft.com/office/drawing/2014/main" id="{264107B2-FA82-45F3-93E5-A8427344EB85}"/>
            </a:ext>
          </a:extLst>
        </xdr:cNvPr>
        <xdr:cNvCxnSpPr>
          <a:cxnSpLocks/>
          <a:stCxn id="56" idx="3"/>
          <a:endCxn id="331" idx="1"/>
        </xdr:cNvCxnSpPr>
      </xdr:nvCxnSpPr>
      <xdr:spPr>
        <a:xfrm>
          <a:off x="2561611" y="17562456"/>
          <a:ext cx="4766288" cy="1019212"/>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106278</xdr:colOff>
      <xdr:row>95</xdr:row>
      <xdr:rowOff>71734</xdr:rowOff>
    </xdr:from>
    <xdr:to>
      <xdr:col>11</xdr:col>
      <xdr:colOff>589286</xdr:colOff>
      <xdr:row>96</xdr:row>
      <xdr:rowOff>77734</xdr:rowOff>
    </xdr:to>
    <xdr:cxnSp macro="">
      <xdr:nvCxnSpPr>
        <xdr:cNvPr id="52" name="Connector: Elbow 51">
          <a:extLst>
            <a:ext uri="{FF2B5EF4-FFF2-40B4-BE49-F238E27FC236}">
              <a16:creationId xmlns:a16="http://schemas.microsoft.com/office/drawing/2014/main" id="{0588FCCE-1A62-41CC-8778-0539E85FD88B}"/>
            </a:ext>
          </a:extLst>
        </xdr:cNvPr>
        <xdr:cNvCxnSpPr>
          <a:cxnSpLocks/>
          <a:stCxn id="56" idx="3"/>
          <a:endCxn id="27" idx="1"/>
        </xdr:cNvCxnSpPr>
      </xdr:nvCxnSpPr>
      <xdr:spPr>
        <a:xfrm>
          <a:off x="2561611" y="17562456"/>
          <a:ext cx="4779842" cy="189445"/>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106278</xdr:colOff>
      <xdr:row>95</xdr:row>
      <xdr:rowOff>71734</xdr:rowOff>
    </xdr:from>
    <xdr:to>
      <xdr:col>11</xdr:col>
      <xdr:colOff>586464</xdr:colOff>
      <xdr:row>98</xdr:row>
      <xdr:rowOff>117245</xdr:rowOff>
    </xdr:to>
    <xdr:cxnSp macro="">
      <xdr:nvCxnSpPr>
        <xdr:cNvPr id="57" name="Connector: Elbow 56">
          <a:extLst>
            <a:ext uri="{FF2B5EF4-FFF2-40B4-BE49-F238E27FC236}">
              <a16:creationId xmlns:a16="http://schemas.microsoft.com/office/drawing/2014/main" id="{75BE8D37-1143-46FB-9B20-4E702AEAFBD0}"/>
            </a:ext>
          </a:extLst>
        </xdr:cNvPr>
        <xdr:cNvCxnSpPr>
          <a:cxnSpLocks/>
          <a:stCxn id="56" idx="3"/>
          <a:endCxn id="28" idx="1"/>
        </xdr:cNvCxnSpPr>
      </xdr:nvCxnSpPr>
      <xdr:spPr>
        <a:xfrm>
          <a:off x="2561611" y="17562456"/>
          <a:ext cx="4777020" cy="595845"/>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613802</xdr:colOff>
      <xdr:row>55</xdr:row>
      <xdr:rowOff>77011</xdr:rowOff>
    </xdr:from>
    <xdr:to>
      <xdr:col>19</xdr:col>
      <xdr:colOff>203136</xdr:colOff>
      <xdr:row>56</xdr:row>
      <xdr:rowOff>182272</xdr:rowOff>
    </xdr:to>
    <xdr:sp macro="" textlink="">
      <xdr:nvSpPr>
        <xdr:cNvPr id="59" name="Rectangle: Rounded Corners 58">
          <a:extLst>
            <a:ext uri="{FF2B5EF4-FFF2-40B4-BE49-F238E27FC236}">
              <a16:creationId xmlns:a16="http://schemas.microsoft.com/office/drawing/2014/main" id="{206E74A5-4AD8-4B52-9894-2FD93608CEA7}"/>
            </a:ext>
          </a:extLst>
        </xdr:cNvPr>
        <xdr:cNvSpPr/>
      </xdr:nvSpPr>
      <xdr:spPr>
        <a:xfrm>
          <a:off x="7365969" y="10229955"/>
          <a:ext cx="4500000" cy="288706"/>
        </a:xfrm>
        <a:prstGeom prst="roundRect">
          <a:avLst/>
        </a:prstGeom>
        <a:solidFill>
          <a:srgbClr val="1C2D37"/>
        </a:solidFill>
        <a:ln>
          <a:solidFill>
            <a:srgbClr val="1C2D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200" b="1"/>
            <a:t>Patient representation is appropriate within the team</a:t>
          </a:r>
          <a:endParaRPr lang="en-US" sz="1200" b="1"/>
        </a:p>
      </xdr:txBody>
    </xdr:sp>
    <xdr:clientData/>
  </xdr:twoCellAnchor>
  <xdr:twoCellAnchor>
    <xdr:from>
      <xdr:col>10</xdr:col>
      <xdr:colOff>82550</xdr:colOff>
      <xdr:row>49</xdr:row>
      <xdr:rowOff>179147</xdr:rowOff>
    </xdr:from>
    <xdr:to>
      <xdr:col>11</xdr:col>
      <xdr:colOff>613802</xdr:colOff>
      <xdr:row>56</xdr:row>
      <xdr:rowOff>37919</xdr:rowOff>
    </xdr:to>
    <xdr:cxnSp macro="">
      <xdr:nvCxnSpPr>
        <xdr:cNvPr id="60" name="Connector: Elbow 59">
          <a:extLst>
            <a:ext uri="{FF2B5EF4-FFF2-40B4-BE49-F238E27FC236}">
              <a16:creationId xmlns:a16="http://schemas.microsoft.com/office/drawing/2014/main" id="{80816E14-EA33-4D09-B15A-599023362357}"/>
            </a:ext>
          </a:extLst>
        </xdr:cNvPr>
        <xdr:cNvCxnSpPr>
          <a:cxnSpLocks/>
          <a:stCxn id="19" idx="3"/>
          <a:endCxn id="59" idx="1"/>
        </xdr:cNvCxnSpPr>
      </xdr:nvCxnSpPr>
      <xdr:spPr>
        <a:xfrm>
          <a:off x="6220883" y="9231425"/>
          <a:ext cx="1145086" cy="1142883"/>
        </a:xfrm>
        <a:prstGeom prst="bentConnector3">
          <a:avLst>
            <a:gd name="adj1" fmla="val 50000"/>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50800</xdr:rowOff>
    </xdr:from>
    <xdr:to>
      <xdr:col>0</xdr:col>
      <xdr:colOff>2495550</xdr:colOff>
      <xdr:row>1</xdr:row>
      <xdr:rowOff>292100</xdr:rowOff>
    </xdr:to>
    <xdr:sp macro="" textlink="">
      <xdr:nvSpPr>
        <xdr:cNvPr id="2" name="Rectangle: Rounded Corners 1">
          <a:extLst>
            <a:ext uri="{FF2B5EF4-FFF2-40B4-BE49-F238E27FC236}">
              <a16:creationId xmlns:a16="http://schemas.microsoft.com/office/drawing/2014/main" id="{F3F91A0E-7BFC-4F2D-BCC9-290E915FC7C4}"/>
            </a:ext>
          </a:extLst>
        </xdr:cNvPr>
        <xdr:cNvSpPr/>
      </xdr:nvSpPr>
      <xdr:spPr>
        <a:xfrm>
          <a:off x="57150" y="50800"/>
          <a:ext cx="2438400" cy="425450"/>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800" b="1">
              <a:solidFill>
                <a:srgbClr val="329E9B"/>
              </a:solidFill>
              <a:latin typeface="+mj-lt"/>
            </a:rPr>
            <a:t>PROJECT PROFILE</a:t>
          </a:r>
          <a:r>
            <a:rPr lang="hu-HU" sz="1800" b="1" baseline="0">
              <a:solidFill>
                <a:srgbClr val="329E9B"/>
              </a:solidFill>
              <a:latin typeface="+mj-lt"/>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31750</xdr:colOff>
      <xdr:row>0</xdr:row>
      <xdr:rowOff>44450</xdr:rowOff>
    </xdr:from>
    <xdr:to>
      <xdr:col>3</xdr:col>
      <xdr:colOff>343883</xdr:colOff>
      <xdr:row>2</xdr:row>
      <xdr:rowOff>94039</xdr:rowOff>
    </xdr:to>
    <xdr:sp macro="" textlink="">
      <xdr:nvSpPr>
        <xdr:cNvPr id="2" name="Rectangle: Rounded Corners 1">
          <a:extLst>
            <a:ext uri="{FF2B5EF4-FFF2-40B4-BE49-F238E27FC236}">
              <a16:creationId xmlns:a16="http://schemas.microsoft.com/office/drawing/2014/main" id="{B1A4B8DD-E1CE-4158-9B58-544F550B6791}"/>
            </a:ext>
          </a:extLst>
        </xdr:cNvPr>
        <xdr:cNvSpPr/>
      </xdr:nvSpPr>
      <xdr:spPr>
        <a:xfrm>
          <a:off x="31750" y="44450"/>
          <a:ext cx="2140933" cy="430589"/>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600" b="1" baseline="0">
              <a:solidFill>
                <a:srgbClr val="329E9B"/>
              </a:solidFill>
              <a:latin typeface="+mj-lt"/>
            </a:rPr>
            <a:t>CRITERIA SELECTION</a:t>
          </a:r>
        </a:p>
      </xdr:txBody>
    </xdr:sp>
    <xdr:clientData/>
  </xdr:twoCellAnchor>
  <xdr:twoCellAnchor>
    <xdr:from>
      <xdr:col>5</xdr:col>
      <xdr:colOff>933450</xdr:colOff>
      <xdr:row>0</xdr:row>
      <xdr:rowOff>50800</xdr:rowOff>
    </xdr:from>
    <xdr:to>
      <xdr:col>10</xdr:col>
      <xdr:colOff>25400</xdr:colOff>
      <xdr:row>3</xdr:row>
      <xdr:rowOff>163300</xdr:rowOff>
    </xdr:to>
    <xdr:sp macro="" textlink="">
      <xdr:nvSpPr>
        <xdr:cNvPr id="3" name="Rectangle: Rounded Corners 8">
          <a:extLst>
            <a:ext uri="{FF2B5EF4-FFF2-40B4-BE49-F238E27FC236}">
              <a16:creationId xmlns:a16="http://schemas.microsoft.com/office/drawing/2014/main" id="{F64A4568-F188-48C5-BDE1-9001741795C4}"/>
            </a:ext>
          </a:extLst>
        </xdr:cNvPr>
        <xdr:cNvSpPr/>
      </xdr:nvSpPr>
      <xdr:spPr>
        <a:xfrm>
          <a:off x="3981450" y="50800"/>
          <a:ext cx="2400300" cy="684000"/>
        </a:xfrm>
        <a:prstGeom prst="roundRect">
          <a:avLst/>
        </a:prstGeom>
        <a:solidFill>
          <a:srgbClr val="329E9B"/>
        </a:solidFill>
        <a:ln>
          <a:solidFill>
            <a:srgbClr val="329E9B"/>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100" b="1" baseline="0"/>
            <a:t>Criteria relevant for the assessment of the project</a:t>
          </a:r>
        </a:p>
        <a:p>
          <a:pPr algn="ctr"/>
          <a:r>
            <a:rPr lang="hu-HU" sz="1100" b="1" baseline="0"/>
            <a:t>(mark your yes / no answer with "x")</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50800</xdr:colOff>
      <xdr:row>0</xdr:row>
      <xdr:rowOff>50800</xdr:rowOff>
    </xdr:from>
    <xdr:to>
      <xdr:col>1</xdr:col>
      <xdr:colOff>1784350</xdr:colOff>
      <xdr:row>3</xdr:row>
      <xdr:rowOff>0</xdr:rowOff>
    </xdr:to>
    <xdr:sp macro="" textlink="">
      <xdr:nvSpPr>
        <xdr:cNvPr id="2" name="Rectangle: Rounded Corners 1">
          <a:extLst>
            <a:ext uri="{FF2B5EF4-FFF2-40B4-BE49-F238E27FC236}">
              <a16:creationId xmlns:a16="http://schemas.microsoft.com/office/drawing/2014/main" id="{C624A2CB-41BE-42D6-8D8F-FBFEF1C32240}"/>
            </a:ext>
          </a:extLst>
        </xdr:cNvPr>
        <xdr:cNvSpPr/>
      </xdr:nvSpPr>
      <xdr:spPr>
        <a:xfrm>
          <a:off x="50800" y="50800"/>
          <a:ext cx="2434590" cy="513080"/>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800" b="1">
              <a:solidFill>
                <a:srgbClr val="329E9B"/>
              </a:solidFill>
              <a:latin typeface="+mj-lt"/>
            </a:rPr>
            <a:t>WEIGHTING</a:t>
          </a:r>
          <a:endParaRPr lang="hu-HU" sz="1800" b="1" baseline="0">
            <a:solidFill>
              <a:srgbClr val="329E9B"/>
            </a:solidFill>
            <a:latin typeface="+mj-l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307270</xdr:colOff>
      <xdr:row>1</xdr:row>
      <xdr:rowOff>89252</xdr:rowOff>
    </xdr:from>
    <xdr:to>
      <xdr:col>2</xdr:col>
      <xdr:colOff>1031170</xdr:colOff>
      <xdr:row>3</xdr:row>
      <xdr:rowOff>146402</xdr:rowOff>
    </xdr:to>
    <xdr:sp macro="" textlink="">
      <xdr:nvSpPr>
        <xdr:cNvPr id="4" name="Rectangle: Rounded Corners 3">
          <a:extLst>
            <a:ext uri="{FF2B5EF4-FFF2-40B4-BE49-F238E27FC236}">
              <a16:creationId xmlns:a16="http://schemas.microsoft.com/office/drawing/2014/main" id="{FED22850-A98C-43FD-9D1E-8C5293DE2010}"/>
            </a:ext>
          </a:extLst>
        </xdr:cNvPr>
        <xdr:cNvSpPr/>
      </xdr:nvSpPr>
      <xdr:spPr>
        <a:xfrm>
          <a:off x="307270" y="420863"/>
          <a:ext cx="2438400" cy="424039"/>
        </a:xfrm>
        <a:prstGeom prst="round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hu-HU" sz="1600" b="1">
              <a:solidFill>
                <a:srgbClr val="329E9B"/>
              </a:solidFill>
              <a:latin typeface="+mj-lt"/>
            </a:rPr>
            <a:t>1. Basic Enablers</a:t>
          </a:r>
          <a:endParaRPr lang="hu-HU" sz="1600" b="1" baseline="0">
            <a:solidFill>
              <a:srgbClr val="329E9B"/>
            </a:solidFill>
            <a:latin typeface="+mj-lt"/>
          </a:endParaRPr>
        </a:p>
      </xdr:txBody>
    </xdr:sp>
    <xdr:clientData/>
  </xdr:twoCellAnchor>
  <xdr:twoCellAnchor>
    <xdr:from>
      <xdr:col>6</xdr:col>
      <xdr:colOff>308328</xdr:colOff>
      <xdr:row>1</xdr:row>
      <xdr:rowOff>86077</xdr:rowOff>
    </xdr:from>
    <xdr:to>
      <xdr:col>8</xdr:col>
      <xdr:colOff>1032228</xdr:colOff>
      <xdr:row>3</xdr:row>
      <xdr:rowOff>143227</xdr:rowOff>
    </xdr:to>
    <xdr:sp macro="" textlink="">
      <xdr:nvSpPr>
        <xdr:cNvPr id="2" name="Rectangle: Rounded Corners 1">
          <a:extLst>
            <a:ext uri="{FF2B5EF4-FFF2-40B4-BE49-F238E27FC236}">
              <a16:creationId xmlns:a16="http://schemas.microsoft.com/office/drawing/2014/main" id="{95FE2E63-64BD-44C7-96FB-037971291741}"/>
            </a:ext>
          </a:extLst>
        </xdr:cNvPr>
        <xdr:cNvSpPr/>
      </xdr:nvSpPr>
      <xdr:spPr>
        <a:xfrm>
          <a:off x="6213828" y="417688"/>
          <a:ext cx="2438400" cy="424039"/>
        </a:xfrm>
        <a:prstGeom prst="round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hu-HU" sz="1600" b="1">
              <a:solidFill>
                <a:srgbClr val="329E9B"/>
              </a:solidFill>
              <a:latin typeface="+mj-lt"/>
            </a:rPr>
            <a:t>2. Expected benefits</a:t>
          </a:r>
          <a:endParaRPr lang="hu-HU" sz="1600" b="1" baseline="0">
            <a:solidFill>
              <a:srgbClr val="329E9B"/>
            </a:solidFill>
            <a:latin typeface="+mj-lt"/>
          </a:endParaRPr>
        </a:p>
      </xdr:txBody>
    </xdr:sp>
    <xdr:clientData/>
  </xdr:twoCellAnchor>
  <xdr:twoCellAnchor>
    <xdr:from>
      <xdr:col>12</xdr:col>
      <xdr:colOff>289630</xdr:colOff>
      <xdr:row>1</xdr:row>
      <xdr:rowOff>79022</xdr:rowOff>
    </xdr:from>
    <xdr:to>
      <xdr:col>14</xdr:col>
      <xdr:colOff>1389944</xdr:colOff>
      <xdr:row>3</xdr:row>
      <xdr:rowOff>136172</xdr:rowOff>
    </xdr:to>
    <xdr:sp macro="" textlink="">
      <xdr:nvSpPr>
        <xdr:cNvPr id="3" name="Rectangle: Rounded Corners 2">
          <a:extLst>
            <a:ext uri="{FF2B5EF4-FFF2-40B4-BE49-F238E27FC236}">
              <a16:creationId xmlns:a16="http://schemas.microsoft.com/office/drawing/2014/main" id="{89666EE1-FC93-B28D-74AC-6466DEBAA691}"/>
            </a:ext>
          </a:extLst>
        </xdr:cNvPr>
        <xdr:cNvSpPr/>
      </xdr:nvSpPr>
      <xdr:spPr>
        <a:xfrm>
          <a:off x="13370630" y="410633"/>
          <a:ext cx="2814814" cy="424039"/>
        </a:xfrm>
        <a:prstGeom prst="round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hu-HU" sz="1600" b="1">
              <a:solidFill>
                <a:srgbClr val="329E9B"/>
              </a:solidFill>
              <a:latin typeface="+mj-lt"/>
            </a:rPr>
            <a:t>3. Technical Implementation</a:t>
          </a:r>
          <a:endParaRPr lang="hu-HU" sz="1600" b="1" baseline="0">
            <a:solidFill>
              <a:srgbClr val="329E9B"/>
            </a:solidFill>
            <a:latin typeface="+mj-lt"/>
          </a:endParaRPr>
        </a:p>
      </xdr:txBody>
    </xdr:sp>
    <xdr:clientData/>
  </xdr:twoCellAnchor>
  <xdr:twoCellAnchor>
    <xdr:from>
      <xdr:col>18</xdr:col>
      <xdr:colOff>309033</xdr:colOff>
      <xdr:row>1</xdr:row>
      <xdr:rowOff>71966</xdr:rowOff>
    </xdr:from>
    <xdr:to>
      <xdr:col>20</xdr:col>
      <xdr:colOff>1270000</xdr:colOff>
      <xdr:row>3</xdr:row>
      <xdr:rowOff>129116</xdr:rowOff>
    </xdr:to>
    <xdr:sp macro="" textlink="">
      <xdr:nvSpPr>
        <xdr:cNvPr id="5" name="Rectangle: Rounded Corners 4">
          <a:extLst>
            <a:ext uri="{FF2B5EF4-FFF2-40B4-BE49-F238E27FC236}">
              <a16:creationId xmlns:a16="http://schemas.microsoft.com/office/drawing/2014/main" id="{350AB7F6-2E51-3925-5759-4DB6E8667933}"/>
            </a:ext>
          </a:extLst>
        </xdr:cNvPr>
        <xdr:cNvSpPr/>
      </xdr:nvSpPr>
      <xdr:spPr>
        <a:xfrm>
          <a:off x="19930533" y="403577"/>
          <a:ext cx="2675467" cy="424039"/>
        </a:xfrm>
        <a:prstGeom prst="round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hu-HU" sz="1600" b="1">
              <a:solidFill>
                <a:srgbClr val="329E9B"/>
              </a:solidFill>
              <a:latin typeface="+mj-lt"/>
            </a:rPr>
            <a:t>4. Business opportunity</a:t>
          </a:r>
        </a:p>
      </xdr:txBody>
    </xdr:sp>
    <xdr:clientData/>
  </xdr:twoCellAnchor>
  <xdr:twoCellAnchor>
    <xdr:from>
      <xdr:col>24</xdr:col>
      <xdr:colOff>316088</xdr:colOff>
      <xdr:row>1</xdr:row>
      <xdr:rowOff>79023</xdr:rowOff>
    </xdr:from>
    <xdr:to>
      <xdr:col>26</xdr:col>
      <xdr:colOff>1262945</xdr:colOff>
      <xdr:row>3</xdr:row>
      <xdr:rowOff>136173</xdr:rowOff>
    </xdr:to>
    <xdr:sp macro="" textlink="">
      <xdr:nvSpPr>
        <xdr:cNvPr id="6" name="Rectangle: Rounded Corners 5">
          <a:extLst>
            <a:ext uri="{FF2B5EF4-FFF2-40B4-BE49-F238E27FC236}">
              <a16:creationId xmlns:a16="http://schemas.microsoft.com/office/drawing/2014/main" id="{49A92848-2758-4529-804C-24395A392405}"/>
            </a:ext>
          </a:extLst>
        </xdr:cNvPr>
        <xdr:cNvSpPr/>
      </xdr:nvSpPr>
      <xdr:spPr>
        <a:xfrm>
          <a:off x="27240088" y="410634"/>
          <a:ext cx="2661357" cy="424039"/>
        </a:xfrm>
        <a:prstGeom prst="round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hu-HU" sz="1600" b="1">
              <a:solidFill>
                <a:srgbClr val="329E9B"/>
              </a:solidFill>
              <a:latin typeface="+mj-lt"/>
            </a:rPr>
            <a:t>5. Fundraising profile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50800</xdr:colOff>
      <xdr:row>0</xdr:row>
      <xdr:rowOff>50800</xdr:rowOff>
    </xdr:from>
    <xdr:to>
      <xdr:col>1</xdr:col>
      <xdr:colOff>1784350</xdr:colOff>
      <xdr:row>2</xdr:row>
      <xdr:rowOff>107950</xdr:rowOff>
    </xdr:to>
    <xdr:sp macro="" textlink="">
      <xdr:nvSpPr>
        <xdr:cNvPr id="2" name="Rectangle: Rounded Corners 1">
          <a:extLst>
            <a:ext uri="{FF2B5EF4-FFF2-40B4-BE49-F238E27FC236}">
              <a16:creationId xmlns:a16="http://schemas.microsoft.com/office/drawing/2014/main" id="{5D7F7431-B7FB-4482-A261-5FA1814962FE}"/>
            </a:ext>
          </a:extLst>
        </xdr:cNvPr>
        <xdr:cNvSpPr/>
      </xdr:nvSpPr>
      <xdr:spPr>
        <a:xfrm>
          <a:off x="50800" y="50800"/>
          <a:ext cx="2444750" cy="425450"/>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hu-HU" sz="1800" b="1">
              <a:solidFill>
                <a:srgbClr val="329E9B"/>
              </a:solidFill>
              <a:latin typeface="+mj-lt"/>
            </a:rPr>
            <a:t>OVERALL SCORE</a:t>
          </a:r>
          <a:endParaRPr lang="hu-HU" sz="1800" b="1" baseline="0">
            <a:solidFill>
              <a:srgbClr val="329E9B"/>
            </a:solidFill>
            <a:latin typeface="+mj-lt"/>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4E38B-52F7-4E99-A94C-091186C12859}">
  <sheetPr>
    <tabColor rgb="FF329E9B"/>
  </sheetPr>
  <dimension ref="A2:F18"/>
  <sheetViews>
    <sheetView zoomScale="110" zoomScaleNormal="110" workbookViewId="0">
      <selection activeCell="C38" sqref="C38"/>
    </sheetView>
  </sheetViews>
  <sheetFormatPr baseColWidth="10" defaultColWidth="8.83203125" defaultRowHeight="15" x14ac:dyDescent="0.2"/>
  <cols>
    <col min="1" max="16384" width="8.83203125" style="2"/>
  </cols>
  <sheetData>
    <row r="2" spans="1:1" x14ac:dyDescent="0.2">
      <c r="A2" s="1"/>
    </row>
    <row r="18" spans="6:6" x14ac:dyDescent="0.2">
      <c r="F18"/>
    </row>
  </sheetData>
  <sheetProtection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DA877-742A-4087-BBEB-C1624840B9FA}">
  <sheetPr>
    <tabColor rgb="FF329E9B"/>
  </sheetPr>
  <dimension ref="A1"/>
  <sheetViews>
    <sheetView zoomScaleNormal="100" workbookViewId="0">
      <selection activeCell="J27" sqref="J27"/>
    </sheetView>
  </sheetViews>
  <sheetFormatPr baseColWidth="10" defaultColWidth="8.83203125" defaultRowHeight="15" x14ac:dyDescent="0.2"/>
  <cols>
    <col min="1" max="16384" width="8.83203125" style="2"/>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E3B8D-C3DE-429B-82F5-4E2DA9ACCF07}">
  <sheetPr>
    <tabColor rgb="FF329E9B"/>
  </sheetPr>
  <dimension ref="A1"/>
  <sheetViews>
    <sheetView zoomScaleNormal="100" workbookViewId="0">
      <selection activeCell="K28" sqref="K28"/>
    </sheetView>
  </sheetViews>
  <sheetFormatPr baseColWidth="10" defaultColWidth="8.83203125" defaultRowHeight="15" x14ac:dyDescent="0.2"/>
  <cols>
    <col min="1" max="16384" width="8.83203125" style="2"/>
  </cols>
  <sheetData/>
  <sheetProtection selectLockedCells="1" selectUn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A2CC2-48F7-4855-B091-E52DE2ECB85A}">
  <sheetPr>
    <tabColor rgb="FF329E9B"/>
  </sheetPr>
  <dimension ref="A5:AI109"/>
  <sheetViews>
    <sheetView zoomScale="90" zoomScaleNormal="90" workbookViewId="0">
      <pane ySplit="5" topLeftCell="A6" activePane="bottomLeft" state="frozen"/>
      <selection pane="bottomLeft" activeCell="U84" sqref="U84"/>
    </sheetView>
  </sheetViews>
  <sheetFormatPr baseColWidth="10" defaultColWidth="8.83203125" defaultRowHeight="15" x14ac:dyDescent="0.2"/>
  <cols>
    <col min="1" max="16384" width="8.83203125" style="2"/>
  </cols>
  <sheetData>
    <row r="5" spans="1:25" s="5" customFormat="1" ht="20" thickBot="1" x14ac:dyDescent="0.3">
      <c r="A5" s="58" t="s">
        <v>49</v>
      </c>
      <c r="B5" s="58"/>
      <c r="C5" s="58"/>
      <c r="D5" s="58"/>
      <c r="F5" s="58" t="s">
        <v>50</v>
      </c>
      <c r="G5" s="58"/>
      <c r="H5" s="58"/>
      <c r="I5" s="58"/>
      <c r="J5" s="58"/>
      <c r="M5" s="58" t="s">
        <v>51</v>
      </c>
      <c r="N5" s="58"/>
      <c r="O5" s="58"/>
      <c r="P5" s="58"/>
      <c r="Q5" s="58"/>
      <c r="S5" s="59"/>
      <c r="T5" s="59"/>
      <c r="U5" s="59"/>
      <c r="V5" s="59"/>
      <c r="W5" s="59"/>
      <c r="X5" s="59"/>
      <c r="Y5" s="59"/>
    </row>
    <row r="6" spans="1:25" ht="16" thickTop="1" x14ac:dyDescent="0.2">
      <c r="A6" s="20"/>
      <c r="B6" s="20"/>
      <c r="C6" s="20"/>
      <c r="D6" s="20"/>
      <c r="F6" s="20"/>
      <c r="G6" s="20"/>
      <c r="H6" s="20"/>
      <c r="I6" s="20"/>
      <c r="J6" s="20"/>
      <c r="L6" s="20"/>
      <c r="M6" s="20"/>
      <c r="N6" s="20"/>
      <c r="O6" s="20"/>
      <c r="P6" s="20"/>
      <c r="R6" s="20"/>
      <c r="S6" s="20"/>
      <c r="T6" s="20"/>
      <c r="U6" s="20"/>
      <c r="V6" s="20"/>
      <c r="W6" s="20"/>
      <c r="X6" s="20"/>
      <c r="Y6" s="20"/>
    </row>
    <row r="8" spans="1:25" s="55" customFormat="1" x14ac:dyDescent="0.2"/>
    <row r="22" spans="29:31" x14ac:dyDescent="0.2">
      <c r="AC22" s="16"/>
    </row>
    <row r="23" spans="29:31" x14ac:dyDescent="0.2">
      <c r="AC23" s="16"/>
    </row>
    <row r="24" spans="29:31" x14ac:dyDescent="0.2">
      <c r="AC24" s="16"/>
    </row>
    <row r="32" spans="29:31" x14ac:dyDescent="0.2">
      <c r="AE32" s="17"/>
    </row>
    <row r="33" spans="31:32" x14ac:dyDescent="0.2">
      <c r="AE33" s="17"/>
    </row>
    <row r="34" spans="31:32" x14ac:dyDescent="0.2">
      <c r="AE34" s="17"/>
    </row>
    <row r="37" spans="31:32" x14ac:dyDescent="0.2">
      <c r="AF37" s="17"/>
    </row>
    <row r="38" spans="31:32" x14ac:dyDescent="0.2">
      <c r="AF38" s="17"/>
    </row>
    <row r="39" spans="31:32" x14ac:dyDescent="0.2">
      <c r="AF39" s="17"/>
    </row>
    <row r="40" spans="31:32" s="55" customFormat="1" x14ac:dyDescent="0.2"/>
    <row r="52" spans="13:34" x14ac:dyDescent="0.2">
      <c r="M52" s="57"/>
      <c r="U52" s="60"/>
    </row>
    <row r="59" spans="13:34" x14ac:dyDescent="0.2">
      <c r="AH59" s="16"/>
    </row>
    <row r="60" spans="13:34" x14ac:dyDescent="0.2">
      <c r="AH60" s="16"/>
    </row>
    <row r="61" spans="13:34" x14ac:dyDescent="0.2">
      <c r="AH61" s="16"/>
    </row>
    <row r="62" spans="13:34" x14ac:dyDescent="0.2">
      <c r="AH62" s="16"/>
    </row>
    <row r="63" spans="13:34" x14ac:dyDescent="0.2">
      <c r="AH63" s="19"/>
    </row>
    <row r="64" spans="13:34" x14ac:dyDescent="0.2">
      <c r="AH64" s="16"/>
    </row>
    <row r="65" spans="29:34" x14ac:dyDescent="0.2">
      <c r="AH65" s="16"/>
    </row>
    <row r="76" spans="29:34" x14ac:dyDescent="0.2">
      <c r="AC76" s="16"/>
    </row>
    <row r="77" spans="29:34" x14ac:dyDescent="0.2">
      <c r="AC77" s="16"/>
    </row>
    <row r="78" spans="29:34" x14ac:dyDescent="0.2">
      <c r="AC78" s="16"/>
    </row>
    <row r="79" spans="29:34" x14ac:dyDescent="0.2">
      <c r="AC79" s="16"/>
    </row>
    <row r="80" spans="29:34" x14ac:dyDescent="0.2">
      <c r="AC80" s="16"/>
    </row>
    <row r="81" spans="1:35" x14ac:dyDescent="0.2">
      <c r="AC81" s="16"/>
    </row>
    <row r="86" spans="1:35" x14ac:dyDescent="0.2">
      <c r="A86" s="57"/>
    </row>
    <row r="87" spans="1:35" x14ac:dyDescent="0.2">
      <c r="A87" s="57"/>
    </row>
    <row r="88" spans="1:35" x14ac:dyDescent="0.2">
      <c r="A88" s="57"/>
      <c r="AA88" s="60"/>
    </row>
    <row r="89" spans="1:35" x14ac:dyDescent="0.2">
      <c r="A89" s="57"/>
      <c r="AA89" s="60"/>
    </row>
    <row r="90" spans="1:35" x14ac:dyDescent="0.2">
      <c r="A90" s="57"/>
      <c r="M90" s="57"/>
      <c r="AA90" s="60"/>
    </row>
    <row r="91" spans="1:35" x14ac:dyDescent="0.2">
      <c r="M91" s="57"/>
      <c r="AA91" s="60"/>
      <c r="AI91" s="16"/>
    </row>
    <row r="92" spans="1:35" x14ac:dyDescent="0.2">
      <c r="AA92" s="60" t="s">
        <v>52</v>
      </c>
      <c r="AI92" s="16"/>
    </row>
    <row r="93" spans="1:35" x14ac:dyDescent="0.2">
      <c r="AA93" s="60"/>
      <c r="AI93" s="16"/>
    </row>
    <row r="94" spans="1:35" x14ac:dyDescent="0.2">
      <c r="U94" s="57"/>
      <c r="AA94" s="60"/>
      <c r="AC94" s="60"/>
      <c r="AI94" s="56"/>
    </row>
    <row r="95" spans="1:35" x14ac:dyDescent="0.2">
      <c r="U95" s="57"/>
      <c r="AA95" s="60"/>
    </row>
    <row r="97" spans="13:35" x14ac:dyDescent="0.2">
      <c r="AA97" s="60" t="s">
        <v>53</v>
      </c>
      <c r="AI97" s="55"/>
    </row>
    <row r="100" spans="13:35" x14ac:dyDescent="0.2">
      <c r="AI100" s="16"/>
    </row>
    <row r="101" spans="13:35" x14ac:dyDescent="0.2">
      <c r="AI101" s="16"/>
    </row>
    <row r="102" spans="13:35" x14ac:dyDescent="0.2">
      <c r="AI102" s="16"/>
    </row>
    <row r="103" spans="13:35" x14ac:dyDescent="0.2">
      <c r="AI103" s="16"/>
    </row>
    <row r="104" spans="13:35" x14ac:dyDescent="0.2">
      <c r="AI104" s="16"/>
    </row>
    <row r="105" spans="13:35" x14ac:dyDescent="0.2">
      <c r="AI105" s="16"/>
    </row>
    <row r="106" spans="13:35" x14ac:dyDescent="0.2">
      <c r="AC106" s="60"/>
    </row>
    <row r="109" spans="13:35" x14ac:dyDescent="0.2">
      <c r="M109" s="57"/>
    </row>
  </sheetData>
  <sheetProtection selectLockedCells="1" selectUnlockedCell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1EAB2-6AB6-4B62-A29D-1B2CA3DA38F0}">
  <sheetPr>
    <tabColor rgb="FF1C2D37"/>
  </sheetPr>
  <dimension ref="A1:B20"/>
  <sheetViews>
    <sheetView workbookViewId="0">
      <selection activeCell="A5" sqref="A5"/>
    </sheetView>
  </sheetViews>
  <sheetFormatPr baseColWidth="10" defaultColWidth="8.83203125" defaultRowHeight="15" x14ac:dyDescent="0.2"/>
  <cols>
    <col min="1" max="1" width="36.83203125" style="2" customWidth="1"/>
    <col min="2" max="2" width="130.5" style="2" customWidth="1"/>
    <col min="3" max="16384" width="8.83203125" style="2"/>
  </cols>
  <sheetData>
    <row r="1" spans="1:2" x14ac:dyDescent="0.2">
      <c r="A1" s="3"/>
    </row>
    <row r="2" spans="1:2" ht="27" x14ac:dyDescent="0.35">
      <c r="A2" s="4"/>
    </row>
    <row r="3" spans="1:2" ht="19" x14ac:dyDescent="0.25">
      <c r="A3" s="5"/>
    </row>
    <row r="4" spans="1:2" x14ac:dyDescent="0.2">
      <c r="A4" s="12" t="s">
        <v>14</v>
      </c>
      <c r="B4" s="7"/>
    </row>
    <row r="5" spans="1:2" x14ac:dyDescent="0.2">
      <c r="A5" s="12" t="s">
        <v>30</v>
      </c>
      <c r="B5" s="7"/>
    </row>
    <row r="6" spans="1:2" x14ac:dyDescent="0.2">
      <c r="A6" s="12" t="s">
        <v>36</v>
      </c>
      <c r="B6" s="7"/>
    </row>
    <row r="7" spans="1:2" x14ac:dyDescent="0.2">
      <c r="A7" s="13" t="s">
        <v>15</v>
      </c>
      <c r="B7" s="7"/>
    </row>
    <row r="8" spans="1:2" x14ac:dyDescent="0.2">
      <c r="A8" s="12" t="s">
        <v>7</v>
      </c>
      <c r="B8" s="7"/>
    </row>
    <row r="9" spans="1:2" x14ac:dyDescent="0.2">
      <c r="A9" s="12" t="s">
        <v>16</v>
      </c>
      <c r="B9" s="7"/>
    </row>
    <row r="10" spans="1:2" x14ac:dyDescent="0.2">
      <c r="A10" s="12" t="s">
        <v>17</v>
      </c>
      <c r="B10" s="7"/>
    </row>
    <row r="11" spans="1:2" x14ac:dyDescent="0.2">
      <c r="A11" s="12" t="s">
        <v>18</v>
      </c>
      <c r="B11" s="7"/>
    </row>
    <row r="12" spans="1:2" x14ac:dyDescent="0.2">
      <c r="A12" s="12" t="s">
        <v>19</v>
      </c>
      <c r="B12" s="7"/>
    </row>
    <row r="13" spans="1:2" x14ac:dyDescent="0.2">
      <c r="A13" s="12" t="s">
        <v>20</v>
      </c>
      <c r="B13" s="7"/>
    </row>
    <row r="14" spans="1:2" x14ac:dyDescent="0.2">
      <c r="A14" s="12" t="s">
        <v>21</v>
      </c>
      <c r="B14" s="7"/>
    </row>
    <row r="15" spans="1:2" x14ac:dyDescent="0.2">
      <c r="A15" s="12" t="s">
        <v>22</v>
      </c>
      <c r="B15" s="7"/>
    </row>
    <row r="16" spans="1:2" x14ac:dyDescent="0.2">
      <c r="A16" s="12" t="s">
        <v>23</v>
      </c>
      <c r="B16" s="7"/>
    </row>
    <row r="17" spans="1:1" x14ac:dyDescent="0.2">
      <c r="A17" s="3"/>
    </row>
    <row r="18" spans="1:1" x14ac:dyDescent="0.2">
      <c r="A18" s="6"/>
    </row>
    <row r="19" spans="1:1" x14ac:dyDescent="0.2">
      <c r="A19" s="6"/>
    </row>
    <row r="20" spans="1:1" x14ac:dyDescent="0.2">
      <c r="A20" s="6"/>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315AA-9B91-42C3-B6A0-876CBB2626E1}">
  <sheetPr>
    <tabColor rgb="FF1C2D37"/>
  </sheetPr>
  <dimension ref="A5:I54"/>
  <sheetViews>
    <sheetView workbookViewId="0">
      <pane ySplit="5" topLeftCell="A6" activePane="bottomLeft" state="frozen"/>
      <selection pane="bottomLeft" activeCell="E1" sqref="E1"/>
    </sheetView>
  </sheetViews>
  <sheetFormatPr baseColWidth="10" defaultColWidth="8.83203125" defaultRowHeight="16" thickBottom="1" x14ac:dyDescent="0.25"/>
  <cols>
    <col min="1" max="5" width="8.83203125" style="62"/>
    <col min="6" max="6" width="18.83203125" style="62" customWidth="1"/>
    <col min="7" max="7" width="2.5" style="62" customWidth="1"/>
    <col min="8" max="12" width="8.83203125" style="62"/>
    <col min="13" max="13" width="36.33203125" style="62" customWidth="1"/>
    <col min="14" max="16384" width="8.83203125" style="62"/>
  </cols>
  <sheetData>
    <row r="5" spans="1:9" s="61" customFormat="1" ht="17" thickBot="1" x14ac:dyDescent="0.25">
      <c r="H5" s="63" t="s">
        <v>96</v>
      </c>
      <c r="I5" s="63" t="s">
        <v>97</v>
      </c>
    </row>
    <row r="6" spans="1:9" s="61" customFormat="1" ht="17" thickBot="1" x14ac:dyDescent="0.25">
      <c r="A6" s="102" t="s">
        <v>83</v>
      </c>
      <c r="B6" s="102"/>
      <c r="C6" s="102"/>
      <c r="D6" s="102"/>
      <c r="E6" s="102"/>
      <c r="F6" s="102"/>
      <c r="G6" s="102"/>
      <c r="H6" s="102"/>
      <c r="I6" s="102"/>
    </row>
    <row r="7" spans="1:9" thickBot="1" x14ac:dyDescent="0.25">
      <c r="A7" s="100" t="s">
        <v>66</v>
      </c>
      <c r="B7" s="100"/>
      <c r="C7" s="100"/>
      <c r="D7" s="100"/>
      <c r="E7" s="100"/>
      <c r="F7" s="100"/>
      <c r="H7" s="67" t="s">
        <v>149</v>
      </c>
      <c r="I7" s="67"/>
    </row>
    <row r="8" spans="1:9" thickBot="1" x14ac:dyDescent="0.25">
      <c r="A8" s="100" t="s">
        <v>80</v>
      </c>
      <c r="B8" s="100"/>
      <c r="C8" s="100"/>
      <c r="D8" s="100"/>
      <c r="E8" s="100"/>
      <c r="F8" s="100"/>
      <c r="H8" s="67" t="s">
        <v>149</v>
      </c>
      <c r="I8" s="67"/>
    </row>
    <row r="9" spans="1:9" thickBot="1" x14ac:dyDescent="0.25">
      <c r="A9" s="100" t="s">
        <v>81</v>
      </c>
      <c r="B9" s="100"/>
      <c r="C9" s="100"/>
      <c r="D9" s="100"/>
      <c r="E9" s="100"/>
      <c r="F9" s="100"/>
      <c r="H9" s="67"/>
      <c r="I9" s="67" t="s">
        <v>149</v>
      </c>
    </row>
    <row r="10" spans="1:9" ht="17" thickBot="1" x14ac:dyDescent="0.25">
      <c r="A10" s="102" t="s">
        <v>141</v>
      </c>
      <c r="B10" s="102"/>
      <c r="C10" s="102"/>
      <c r="D10" s="102"/>
      <c r="E10" s="102"/>
      <c r="F10" s="102"/>
      <c r="G10" s="102"/>
      <c r="H10" s="102"/>
      <c r="I10" s="102"/>
    </row>
    <row r="11" spans="1:9" thickBot="1" x14ac:dyDescent="0.25">
      <c r="A11" s="101" t="s">
        <v>84</v>
      </c>
      <c r="B11" s="101"/>
      <c r="C11" s="101"/>
      <c r="D11" s="101"/>
      <c r="E11" s="101"/>
      <c r="F11" s="101"/>
      <c r="G11" s="101"/>
      <c r="H11" s="101"/>
      <c r="I11" s="101"/>
    </row>
    <row r="12" spans="1:9" thickBot="1" x14ac:dyDescent="0.25">
      <c r="A12" s="100" t="s">
        <v>10</v>
      </c>
      <c r="B12" s="100"/>
      <c r="C12" s="100"/>
      <c r="D12" s="100"/>
      <c r="E12" s="100"/>
      <c r="F12" s="100"/>
      <c r="H12" s="67" t="s">
        <v>149</v>
      </c>
      <c r="I12" s="67"/>
    </row>
    <row r="13" spans="1:9" thickBot="1" x14ac:dyDescent="0.25">
      <c r="A13" s="100" t="s">
        <v>11</v>
      </c>
      <c r="B13" s="100"/>
      <c r="C13" s="100"/>
      <c r="D13" s="100"/>
      <c r="E13" s="100"/>
      <c r="F13" s="100"/>
      <c r="H13" s="67" t="s">
        <v>149</v>
      </c>
      <c r="I13" s="67"/>
    </row>
    <row r="14" spans="1:9" thickBot="1" x14ac:dyDescent="0.25">
      <c r="A14" s="100" t="s">
        <v>68</v>
      </c>
      <c r="B14" s="100"/>
      <c r="C14" s="100"/>
      <c r="D14" s="100"/>
      <c r="E14" s="100"/>
      <c r="F14" s="100"/>
      <c r="H14" s="67"/>
      <c r="I14" s="67" t="s">
        <v>149</v>
      </c>
    </row>
    <row r="15" spans="1:9" thickBot="1" x14ac:dyDescent="0.25">
      <c r="A15" s="101" t="s">
        <v>85</v>
      </c>
      <c r="B15" s="101"/>
      <c r="C15" s="101"/>
      <c r="D15" s="101"/>
      <c r="E15" s="101"/>
      <c r="F15" s="101"/>
      <c r="G15" s="101"/>
      <c r="H15" s="101"/>
      <c r="I15" s="101"/>
    </row>
    <row r="16" spans="1:9" thickBot="1" x14ac:dyDescent="0.25">
      <c r="A16" s="100" t="s">
        <v>78</v>
      </c>
      <c r="B16" s="100"/>
      <c r="C16" s="100"/>
      <c r="D16" s="100"/>
      <c r="E16" s="100"/>
      <c r="F16" s="100"/>
      <c r="H16" s="67"/>
      <c r="I16" s="67" t="s">
        <v>149</v>
      </c>
    </row>
    <row r="17" spans="1:9" thickBot="1" x14ac:dyDescent="0.25">
      <c r="A17" s="100" t="s">
        <v>62</v>
      </c>
      <c r="B17" s="100"/>
      <c r="C17" s="100"/>
      <c r="D17" s="100"/>
      <c r="E17" s="100"/>
      <c r="F17" s="100"/>
      <c r="H17" s="67"/>
      <c r="I17" s="67" t="s">
        <v>149</v>
      </c>
    </row>
    <row r="18" spans="1:9" thickBot="1" x14ac:dyDescent="0.25">
      <c r="A18" s="100" t="s">
        <v>82</v>
      </c>
      <c r="B18" s="100"/>
      <c r="C18" s="100"/>
      <c r="D18" s="100"/>
      <c r="E18" s="100"/>
      <c r="F18" s="100"/>
      <c r="H18" s="67"/>
      <c r="I18" s="67" t="s">
        <v>149</v>
      </c>
    </row>
    <row r="19" spans="1:9" thickBot="1" x14ac:dyDescent="0.25">
      <c r="A19" s="101" t="s">
        <v>88</v>
      </c>
      <c r="B19" s="101"/>
      <c r="C19" s="101"/>
      <c r="D19" s="101"/>
      <c r="E19" s="101"/>
      <c r="F19" s="101"/>
      <c r="G19" s="101"/>
      <c r="H19" s="101"/>
      <c r="I19" s="101"/>
    </row>
    <row r="20" spans="1:9" thickBot="1" x14ac:dyDescent="0.25">
      <c r="A20" s="100" t="s">
        <v>2</v>
      </c>
      <c r="B20" s="100"/>
      <c r="C20" s="100"/>
      <c r="D20" s="100"/>
      <c r="E20" s="100"/>
      <c r="F20" s="100"/>
      <c r="H20" s="67"/>
      <c r="I20" s="67" t="s">
        <v>149</v>
      </c>
    </row>
    <row r="21" spans="1:9" thickBot="1" x14ac:dyDescent="0.25">
      <c r="A21" s="100" t="s">
        <v>86</v>
      </c>
      <c r="B21" s="100"/>
      <c r="C21" s="100"/>
      <c r="D21" s="100"/>
      <c r="E21" s="100"/>
      <c r="F21" s="100"/>
      <c r="H21" s="67"/>
      <c r="I21" s="67" t="s">
        <v>149</v>
      </c>
    </row>
    <row r="22" spans="1:9" thickBot="1" x14ac:dyDescent="0.25">
      <c r="A22" s="100" t="s">
        <v>112</v>
      </c>
      <c r="B22" s="100"/>
      <c r="C22" s="100"/>
      <c r="D22" s="100"/>
      <c r="E22" s="100"/>
      <c r="F22" s="100"/>
      <c r="H22" s="67"/>
      <c r="I22" s="67" t="s">
        <v>149</v>
      </c>
    </row>
    <row r="23" spans="1:9" thickBot="1" x14ac:dyDescent="0.25">
      <c r="A23" s="100" t="s">
        <v>69</v>
      </c>
      <c r="B23" s="100"/>
      <c r="C23" s="100"/>
      <c r="D23" s="100"/>
      <c r="E23" s="100"/>
      <c r="F23" s="100"/>
      <c r="H23" s="67"/>
      <c r="I23" s="67" t="s">
        <v>149</v>
      </c>
    </row>
    <row r="24" spans="1:9" thickBot="1" x14ac:dyDescent="0.25">
      <c r="A24" s="100" t="s">
        <v>87</v>
      </c>
      <c r="B24" s="100"/>
      <c r="C24" s="100"/>
      <c r="D24" s="100"/>
      <c r="E24" s="100"/>
      <c r="F24" s="100"/>
      <c r="H24" s="67"/>
      <c r="I24" s="67" t="s">
        <v>149</v>
      </c>
    </row>
    <row r="25" spans="1:9" ht="17" thickBot="1" x14ac:dyDescent="0.25">
      <c r="A25" s="102" t="s">
        <v>75</v>
      </c>
      <c r="B25" s="102"/>
      <c r="C25" s="102"/>
      <c r="D25" s="102"/>
      <c r="E25" s="102"/>
      <c r="F25" s="102"/>
      <c r="G25" s="102"/>
      <c r="H25" s="102"/>
      <c r="I25" s="102"/>
    </row>
    <row r="26" spans="1:9" thickBot="1" x14ac:dyDescent="0.25">
      <c r="A26" s="101" t="s">
        <v>89</v>
      </c>
      <c r="B26" s="101"/>
      <c r="C26" s="101"/>
      <c r="D26" s="101"/>
      <c r="E26" s="101"/>
      <c r="F26" s="101"/>
      <c r="G26" s="101"/>
      <c r="H26" s="101"/>
      <c r="I26" s="101"/>
    </row>
    <row r="27" spans="1:9" thickBot="1" x14ac:dyDescent="0.25">
      <c r="A27" s="100" t="s">
        <v>151</v>
      </c>
      <c r="B27" s="100"/>
      <c r="C27" s="100"/>
      <c r="D27" s="100"/>
      <c r="E27" s="100"/>
      <c r="F27" s="100"/>
      <c r="H27" s="67" t="s">
        <v>149</v>
      </c>
      <c r="I27" s="67"/>
    </row>
    <row r="28" spans="1:9" thickBot="1" x14ac:dyDescent="0.25">
      <c r="A28" s="100" t="s">
        <v>152</v>
      </c>
      <c r="B28" s="100"/>
      <c r="C28" s="100"/>
      <c r="D28" s="100"/>
      <c r="E28" s="100"/>
      <c r="F28" s="100"/>
      <c r="H28" s="67" t="s">
        <v>149</v>
      </c>
      <c r="I28" s="67"/>
    </row>
    <row r="29" spans="1:9" thickBot="1" x14ac:dyDescent="0.25">
      <c r="A29" s="100" t="s">
        <v>70</v>
      </c>
      <c r="B29" s="100"/>
      <c r="C29" s="100"/>
      <c r="D29" s="100"/>
      <c r="E29" s="100"/>
      <c r="F29" s="100"/>
      <c r="H29" s="67" t="s">
        <v>149</v>
      </c>
      <c r="I29" s="67"/>
    </row>
    <row r="30" spans="1:9" thickBot="1" x14ac:dyDescent="0.25">
      <c r="A30" s="100" t="s">
        <v>59</v>
      </c>
      <c r="B30" s="100"/>
      <c r="C30" s="100"/>
      <c r="D30" s="100"/>
      <c r="E30" s="100"/>
      <c r="F30" s="100"/>
      <c r="H30" s="67" t="s">
        <v>149</v>
      </c>
      <c r="I30" s="67"/>
    </row>
    <row r="31" spans="1:9" thickBot="1" x14ac:dyDescent="0.25">
      <c r="A31" s="100" t="s">
        <v>71</v>
      </c>
      <c r="B31" s="100"/>
      <c r="C31" s="100"/>
      <c r="D31" s="100"/>
      <c r="E31" s="100"/>
      <c r="F31" s="100"/>
      <c r="H31" s="67" t="s">
        <v>149</v>
      </c>
      <c r="I31" s="67"/>
    </row>
    <row r="32" spans="1:9" thickBot="1" x14ac:dyDescent="0.25">
      <c r="A32" s="100" t="s">
        <v>114</v>
      </c>
      <c r="B32" s="100"/>
      <c r="C32" s="100"/>
      <c r="D32" s="100"/>
      <c r="E32" s="100"/>
      <c r="F32" s="100"/>
      <c r="H32" s="67" t="s">
        <v>149</v>
      </c>
      <c r="I32" s="67"/>
    </row>
    <row r="33" spans="1:9" thickBot="1" x14ac:dyDescent="0.25">
      <c r="A33" s="101" t="s">
        <v>91</v>
      </c>
      <c r="B33" s="101"/>
      <c r="C33" s="101"/>
      <c r="D33" s="101"/>
      <c r="E33" s="101"/>
      <c r="F33" s="101"/>
      <c r="G33" s="101"/>
      <c r="H33" s="101"/>
      <c r="I33" s="101"/>
    </row>
    <row r="34" spans="1:9" thickBot="1" x14ac:dyDescent="0.25">
      <c r="A34" s="100" t="s">
        <v>60</v>
      </c>
      <c r="B34" s="100"/>
      <c r="C34" s="100"/>
      <c r="D34" s="100"/>
      <c r="E34" s="100"/>
      <c r="F34" s="100"/>
      <c r="H34" s="67"/>
      <c r="I34" s="67" t="s">
        <v>149</v>
      </c>
    </row>
    <row r="35" spans="1:9" thickBot="1" x14ac:dyDescent="0.25">
      <c r="A35" s="100" t="s">
        <v>4</v>
      </c>
      <c r="B35" s="100"/>
      <c r="C35" s="100"/>
      <c r="D35" s="100"/>
      <c r="E35" s="100"/>
      <c r="F35" s="100"/>
      <c r="H35" s="67"/>
      <c r="I35" s="67" t="s">
        <v>149</v>
      </c>
    </row>
    <row r="36" spans="1:9" thickBot="1" x14ac:dyDescent="0.25">
      <c r="A36" s="100" t="s">
        <v>61</v>
      </c>
      <c r="B36" s="100"/>
      <c r="C36" s="100"/>
      <c r="D36" s="100"/>
      <c r="E36" s="100"/>
      <c r="F36" s="100"/>
      <c r="H36" s="67"/>
      <c r="I36" s="67" t="s">
        <v>149</v>
      </c>
    </row>
    <row r="37" spans="1:9" thickBot="1" x14ac:dyDescent="0.25">
      <c r="A37" s="100" t="s">
        <v>72</v>
      </c>
      <c r="B37" s="100"/>
      <c r="C37" s="100"/>
      <c r="D37" s="100"/>
      <c r="E37" s="100"/>
      <c r="F37" s="100"/>
      <c r="H37" s="67"/>
      <c r="I37" s="67" t="s">
        <v>149</v>
      </c>
    </row>
    <row r="38" spans="1:9" thickBot="1" x14ac:dyDescent="0.25">
      <c r="A38" s="100" t="s">
        <v>90</v>
      </c>
      <c r="B38" s="100"/>
      <c r="C38" s="100"/>
      <c r="D38" s="100"/>
      <c r="E38" s="100"/>
      <c r="F38" s="100"/>
      <c r="H38" s="67"/>
      <c r="I38" s="67" t="s">
        <v>149</v>
      </c>
    </row>
    <row r="39" spans="1:9" thickBot="1" x14ac:dyDescent="0.25">
      <c r="A39" s="100" t="s">
        <v>79</v>
      </c>
      <c r="B39" s="100"/>
      <c r="C39" s="100"/>
      <c r="D39" s="100"/>
      <c r="E39" s="100"/>
      <c r="F39" s="100"/>
      <c r="H39" s="67"/>
      <c r="I39" s="67" t="s">
        <v>149</v>
      </c>
    </row>
    <row r="40" spans="1:9" ht="17" thickBot="1" x14ac:dyDescent="0.25">
      <c r="A40" s="102" t="s">
        <v>92</v>
      </c>
      <c r="B40" s="102"/>
      <c r="C40" s="102"/>
      <c r="D40" s="102"/>
      <c r="E40" s="102"/>
      <c r="F40" s="102"/>
      <c r="G40" s="102"/>
      <c r="H40" s="102"/>
      <c r="I40" s="102"/>
    </row>
    <row r="41" spans="1:9" thickBot="1" x14ac:dyDescent="0.25">
      <c r="A41" s="101" t="s">
        <v>93</v>
      </c>
      <c r="B41" s="101"/>
      <c r="C41" s="101"/>
      <c r="D41" s="101"/>
      <c r="E41" s="101"/>
      <c r="F41" s="101"/>
      <c r="G41" s="101"/>
      <c r="H41" s="101"/>
      <c r="I41" s="101"/>
    </row>
    <row r="42" spans="1:9" thickBot="1" x14ac:dyDescent="0.25">
      <c r="A42" s="100" t="s">
        <v>73</v>
      </c>
      <c r="B42" s="100"/>
      <c r="C42" s="100"/>
      <c r="D42" s="100"/>
      <c r="E42" s="100"/>
      <c r="F42" s="100"/>
      <c r="H42" s="67"/>
      <c r="I42" s="67" t="s">
        <v>149</v>
      </c>
    </row>
    <row r="43" spans="1:9" thickBot="1" x14ac:dyDescent="0.25">
      <c r="A43" s="100" t="s">
        <v>54</v>
      </c>
      <c r="B43" s="100"/>
      <c r="C43" s="100"/>
      <c r="D43" s="100"/>
      <c r="E43" s="100"/>
      <c r="F43" s="100"/>
      <c r="H43" s="67"/>
      <c r="I43" s="67" t="s">
        <v>149</v>
      </c>
    </row>
    <row r="44" spans="1:9" thickBot="1" x14ac:dyDescent="0.25">
      <c r="A44" s="100" t="s">
        <v>58</v>
      </c>
      <c r="B44" s="100"/>
      <c r="C44" s="100"/>
      <c r="D44" s="100"/>
      <c r="E44" s="100"/>
      <c r="F44" s="100"/>
      <c r="H44" s="67"/>
      <c r="I44" s="67" t="s">
        <v>149</v>
      </c>
    </row>
    <row r="45" spans="1:9" thickBot="1" x14ac:dyDescent="0.25">
      <c r="A45" s="101" t="s">
        <v>94</v>
      </c>
      <c r="B45" s="101"/>
      <c r="C45" s="101"/>
      <c r="D45" s="101"/>
      <c r="E45" s="101"/>
      <c r="F45" s="101"/>
      <c r="G45" s="101"/>
      <c r="H45" s="101"/>
      <c r="I45" s="101"/>
    </row>
    <row r="46" spans="1:9" thickBot="1" x14ac:dyDescent="0.25">
      <c r="A46" s="100" t="s">
        <v>12</v>
      </c>
      <c r="B46" s="100"/>
      <c r="C46" s="100"/>
      <c r="D46" s="100"/>
      <c r="E46" s="100"/>
      <c r="F46" s="100"/>
      <c r="H46" s="67"/>
      <c r="I46" s="67" t="s">
        <v>149</v>
      </c>
    </row>
    <row r="47" spans="1:9" thickBot="1" x14ac:dyDescent="0.25">
      <c r="A47" s="100" t="s">
        <v>55</v>
      </c>
      <c r="B47" s="100"/>
      <c r="C47" s="100"/>
      <c r="D47" s="100"/>
      <c r="E47" s="100"/>
      <c r="F47" s="100"/>
      <c r="H47" s="67"/>
      <c r="I47" s="67" t="s">
        <v>149</v>
      </c>
    </row>
    <row r="48" spans="1:9" ht="17" thickBot="1" x14ac:dyDescent="0.25">
      <c r="A48" s="102" t="s">
        <v>95</v>
      </c>
      <c r="B48" s="102"/>
      <c r="C48" s="102"/>
      <c r="D48" s="102"/>
      <c r="E48" s="102"/>
      <c r="F48" s="102"/>
      <c r="G48" s="102"/>
      <c r="H48" s="102"/>
      <c r="I48" s="102"/>
    </row>
    <row r="49" spans="1:9" thickBot="1" x14ac:dyDescent="0.25">
      <c r="A49" s="100" t="s">
        <v>77</v>
      </c>
      <c r="B49" s="100"/>
      <c r="C49" s="100"/>
      <c r="D49" s="100"/>
      <c r="E49" s="100"/>
      <c r="F49" s="100"/>
      <c r="H49" s="67" t="s">
        <v>149</v>
      </c>
      <c r="I49" s="67"/>
    </row>
    <row r="50" spans="1:9" thickBot="1" x14ac:dyDescent="0.25">
      <c r="A50" s="100" t="s">
        <v>74</v>
      </c>
      <c r="B50" s="100"/>
      <c r="C50" s="100"/>
      <c r="D50" s="100"/>
      <c r="E50" s="100"/>
      <c r="F50" s="100"/>
      <c r="H50" s="67" t="s">
        <v>149</v>
      </c>
      <c r="I50" s="67"/>
    </row>
    <row r="51" spans="1:9" thickBot="1" x14ac:dyDescent="0.25">
      <c r="A51" s="100" t="s">
        <v>76</v>
      </c>
      <c r="B51" s="100"/>
      <c r="C51" s="100"/>
      <c r="D51" s="100"/>
      <c r="E51" s="100"/>
      <c r="F51" s="100"/>
      <c r="H51" s="67" t="s">
        <v>149</v>
      </c>
      <c r="I51" s="67"/>
    </row>
    <row r="52" spans="1:9" thickBot="1" x14ac:dyDescent="0.25">
      <c r="A52" s="100" t="s">
        <v>56</v>
      </c>
      <c r="B52" s="100"/>
      <c r="C52" s="100"/>
      <c r="D52" s="100"/>
      <c r="E52" s="100"/>
      <c r="F52" s="100"/>
      <c r="H52" s="67" t="s">
        <v>149</v>
      </c>
      <c r="I52" s="67"/>
    </row>
    <row r="53" spans="1:9" thickBot="1" x14ac:dyDescent="0.25">
      <c r="A53" s="100" t="s">
        <v>57</v>
      </c>
      <c r="B53" s="100"/>
      <c r="C53" s="100"/>
      <c r="D53" s="100"/>
      <c r="E53" s="100"/>
      <c r="F53" s="100"/>
      <c r="H53" s="67" t="s">
        <v>149</v>
      </c>
      <c r="I53" s="67"/>
    </row>
    <row r="54" spans="1:9" thickBot="1" x14ac:dyDescent="0.25">
      <c r="A54" s="100" t="s">
        <v>6</v>
      </c>
      <c r="B54" s="100"/>
      <c r="C54" s="100"/>
      <c r="D54" s="100"/>
      <c r="E54" s="100"/>
      <c r="F54" s="100"/>
      <c r="H54" s="67" t="s">
        <v>149</v>
      </c>
      <c r="I54" s="67"/>
    </row>
  </sheetData>
  <mergeCells count="49">
    <mergeCell ref="A54:F54"/>
    <mergeCell ref="A43:F43"/>
    <mergeCell ref="A44:F44"/>
    <mergeCell ref="A45:I45"/>
    <mergeCell ref="A46:F46"/>
    <mergeCell ref="A47:F47"/>
    <mergeCell ref="A48:I48"/>
    <mergeCell ref="A49:F49"/>
    <mergeCell ref="A50:F50"/>
    <mergeCell ref="A51:F51"/>
    <mergeCell ref="A52:F52"/>
    <mergeCell ref="A53:F53"/>
    <mergeCell ref="A27:F27"/>
    <mergeCell ref="A28:F28"/>
    <mergeCell ref="A30:F30"/>
    <mergeCell ref="A29:F29"/>
    <mergeCell ref="A42:F42"/>
    <mergeCell ref="A31:F31"/>
    <mergeCell ref="A32:F32"/>
    <mergeCell ref="A33:I33"/>
    <mergeCell ref="A34:F34"/>
    <mergeCell ref="A35:F35"/>
    <mergeCell ref="A36:F36"/>
    <mergeCell ref="A37:F37"/>
    <mergeCell ref="A38:F38"/>
    <mergeCell ref="A39:F39"/>
    <mergeCell ref="A41:I41"/>
    <mergeCell ref="A40:I40"/>
    <mergeCell ref="A21:F21"/>
    <mergeCell ref="A22:F22"/>
    <mergeCell ref="A23:F23"/>
    <mergeCell ref="A25:I25"/>
    <mergeCell ref="A26:I26"/>
    <mergeCell ref="A24:F24"/>
    <mergeCell ref="A12:F12"/>
    <mergeCell ref="A13:F13"/>
    <mergeCell ref="A14:F14"/>
    <mergeCell ref="A6:I6"/>
    <mergeCell ref="A10:I10"/>
    <mergeCell ref="A11:I11"/>
    <mergeCell ref="A7:F7"/>
    <mergeCell ref="A8:F8"/>
    <mergeCell ref="A9:F9"/>
    <mergeCell ref="A20:F20"/>
    <mergeCell ref="A16:F16"/>
    <mergeCell ref="A17:F17"/>
    <mergeCell ref="A18:F18"/>
    <mergeCell ref="A15:I15"/>
    <mergeCell ref="A19:I19"/>
  </mergeCells>
  <conditionalFormatting sqref="H7:H9">
    <cfRule type="cellIs" dxfId="255" priority="35" operator="equal">
      <formula>"x"</formula>
    </cfRule>
    <cfRule type="cellIs" dxfId="254" priority="36" operator="equal">
      <formula>"x"</formula>
    </cfRule>
  </conditionalFormatting>
  <conditionalFormatting sqref="H12:H14">
    <cfRule type="cellIs" dxfId="253" priority="32" operator="equal">
      <formula>"x"</formula>
    </cfRule>
    <cfRule type="cellIs" dxfId="252" priority="33" operator="equal">
      <formula>"x"</formula>
    </cfRule>
  </conditionalFormatting>
  <conditionalFormatting sqref="H16:H18">
    <cfRule type="cellIs" dxfId="251" priority="29" operator="equal">
      <formula>"x"</formula>
    </cfRule>
    <cfRule type="cellIs" dxfId="250" priority="30" operator="equal">
      <formula>"x"</formula>
    </cfRule>
  </conditionalFormatting>
  <conditionalFormatting sqref="H20:H24">
    <cfRule type="cellIs" dxfId="249" priority="26" operator="equal">
      <formula>"x"</formula>
    </cfRule>
    <cfRule type="cellIs" dxfId="248" priority="27" operator="equal">
      <formula>"x"</formula>
    </cfRule>
  </conditionalFormatting>
  <conditionalFormatting sqref="H27:H32">
    <cfRule type="cellIs" dxfId="247" priority="20" operator="equal">
      <formula>"x"</formula>
    </cfRule>
    <cfRule type="cellIs" dxfId="246" priority="21" operator="equal">
      <formula>"x"</formula>
    </cfRule>
  </conditionalFormatting>
  <conditionalFormatting sqref="H34:H39">
    <cfRule type="cellIs" dxfId="245" priority="14" operator="equal">
      <formula>"x"</formula>
    </cfRule>
    <cfRule type="cellIs" dxfId="244" priority="15" operator="equal">
      <formula>"x"</formula>
    </cfRule>
  </conditionalFormatting>
  <conditionalFormatting sqref="H42:H44">
    <cfRule type="cellIs" dxfId="243" priority="11" operator="equal">
      <formula>"x"</formula>
    </cfRule>
    <cfRule type="cellIs" dxfId="242" priority="12" operator="equal">
      <formula>"x"</formula>
    </cfRule>
  </conditionalFormatting>
  <conditionalFormatting sqref="H46:H47">
    <cfRule type="cellIs" dxfId="241" priority="8" operator="equal">
      <formula>"x"</formula>
    </cfRule>
    <cfRule type="cellIs" dxfId="240" priority="9" operator="equal">
      <formula>"x"</formula>
    </cfRule>
  </conditionalFormatting>
  <conditionalFormatting sqref="H49:H54">
    <cfRule type="cellIs" dxfId="239" priority="2" operator="equal">
      <formula>"x"</formula>
    </cfRule>
    <cfRule type="cellIs" dxfId="238" priority="3" operator="equal">
      <formula>"x"</formula>
    </cfRule>
  </conditionalFormatting>
  <conditionalFormatting sqref="I7:I9">
    <cfRule type="cellIs" dxfId="237" priority="34" operator="equal">
      <formula>"x"</formula>
    </cfRule>
  </conditionalFormatting>
  <conditionalFormatting sqref="I12:I14">
    <cfRule type="cellIs" dxfId="236" priority="31" operator="equal">
      <formula>"x"</formula>
    </cfRule>
  </conditionalFormatting>
  <conditionalFormatting sqref="I16:I18">
    <cfRule type="cellIs" dxfId="235" priority="28" operator="equal">
      <formula>"x"</formula>
    </cfRule>
  </conditionalFormatting>
  <conditionalFormatting sqref="I20:I24">
    <cfRule type="cellIs" dxfId="234" priority="25" operator="equal">
      <formula>"x"</formula>
    </cfRule>
  </conditionalFormatting>
  <conditionalFormatting sqref="I27:I32">
    <cfRule type="cellIs" dxfId="233" priority="19" operator="equal">
      <formula>"x"</formula>
    </cfRule>
  </conditionalFormatting>
  <conditionalFormatting sqref="I34:I39">
    <cfRule type="cellIs" dxfId="232" priority="13" operator="equal">
      <formula>"x"</formula>
    </cfRule>
  </conditionalFormatting>
  <conditionalFormatting sqref="I42:I44">
    <cfRule type="cellIs" dxfId="231" priority="10" operator="equal">
      <formula>"x"</formula>
    </cfRule>
  </conditionalFormatting>
  <conditionalFormatting sqref="I46:I47">
    <cfRule type="cellIs" dxfId="230" priority="7" operator="equal">
      <formula>"x"</formula>
    </cfRule>
  </conditionalFormatting>
  <conditionalFormatting sqref="I49:I54">
    <cfRule type="cellIs" dxfId="229" priority="1" operator="equal">
      <formula>"x"</formula>
    </cfRule>
  </conditionalFormatting>
  <dataValidations count="2">
    <dataValidation type="textLength" allowBlank="1" showInputMessage="1" showErrorMessage="1" sqref="G7:G9 I7:I9 H8:H9 I12:I14 H13:H14 I16:I18 H17:H18 I20:I24 H21:H24 H27:I32 H34:I39 H42:I44 H46:I47 H49:I54" xr:uid="{F07BDC56-7BAD-482B-AED3-454E0218CE90}">
      <formula1>1</formula1>
      <formula2>1</formula2>
    </dataValidation>
    <dataValidation type="textLength" allowBlank="1" showInputMessage="1" showErrorMessage="1" error="Mark your answer with &quot;x&quot;" promptTitle="Relevant criteria?" sqref="H7 H12 H16 H20" xr:uid="{F57FD888-7C7E-45DF-9573-FCD0059C8E12}">
      <formula1>1</formula1>
      <formula2>1</formula2>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DF2D6-5B38-4DF9-A75C-93B37297E40B}">
  <sheetPr>
    <tabColor rgb="FF1C2D37"/>
  </sheetPr>
  <dimension ref="A5:H19"/>
  <sheetViews>
    <sheetView topLeftCell="A5" workbookViewId="0">
      <selection activeCell="C7" sqref="C7"/>
    </sheetView>
  </sheetViews>
  <sheetFormatPr baseColWidth="10" defaultColWidth="8.83203125" defaultRowHeight="15" x14ac:dyDescent="0.2"/>
  <cols>
    <col min="1" max="1" width="10.1640625" style="2" customWidth="1"/>
    <col min="2" max="2" width="34.1640625" style="2" customWidth="1"/>
    <col min="3" max="3" width="13.5" style="9" customWidth="1"/>
    <col min="4" max="4" width="25.6640625" style="2" customWidth="1"/>
    <col min="5" max="16384" width="8.83203125" style="2"/>
  </cols>
  <sheetData>
    <row r="5" spans="1:8" ht="14.5" customHeight="1" x14ac:dyDescent="0.2">
      <c r="A5" s="12" t="s">
        <v>24</v>
      </c>
      <c r="B5" s="12" t="s">
        <v>0</v>
      </c>
    </row>
    <row r="6" spans="1:8" s="11" customFormat="1" ht="25" customHeight="1" x14ac:dyDescent="0.2">
      <c r="A6" s="14" t="s">
        <v>29</v>
      </c>
      <c r="B6" s="14"/>
      <c r="C6" s="10">
        <v>0.3</v>
      </c>
      <c r="D6" s="11" t="str" cm="1">
        <f t="array" ref="D6">IF(OR('CRITERIA SELECTION'!H7:H9&lt;&gt;""),"Allocate weight","Not selected - do not weight!")</f>
        <v>Allocate weight</v>
      </c>
    </row>
    <row r="7" spans="1:8" ht="7.5" customHeight="1" x14ac:dyDescent="0.2">
      <c r="A7" s="8"/>
      <c r="B7" s="8"/>
    </row>
    <row r="8" spans="1:8" ht="14.5" customHeight="1" x14ac:dyDescent="0.2">
      <c r="A8" s="12" t="s">
        <v>25</v>
      </c>
      <c r="B8" s="12" t="s">
        <v>142</v>
      </c>
    </row>
    <row r="9" spans="1:8" ht="25" customHeight="1" x14ac:dyDescent="0.2">
      <c r="A9" s="14" t="s">
        <v>29</v>
      </c>
      <c r="B9" s="15"/>
      <c r="C9" s="10">
        <v>0.2</v>
      </c>
      <c r="D9" s="2" t="str" cm="1">
        <f t="array" ref="D9">IF(OR('CRITERIA SELECTION'!H12:H14&lt;&gt;"",'CRITERIA SELECTION'!H16:H18&lt;&gt;"",'CRITERIA SELECTION'!H20:H24&lt;&gt;""),"Allocate weight","Not selected - do not weight!")</f>
        <v>Allocate weight</v>
      </c>
    </row>
    <row r="10" spans="1:8" ht="7.5" customHeight="1" x14ac:dyDescent="0.2">
      <c r="A10" s="8"/>
      <c r="B10" s="8"/>
      <c r="E10" s="103" t="s">
        <v>46</v>
      </c>
      <c r="F10" s="104"/>
      <c r="G10" s="109">
        <f>SUMIF(D6:D18,"Allocate weight",C6:C18)</f>
        <v>1</v>
      </c>
      <c r="H10" s="110"/>
    </row>
    <row r="11" spans="1:8" ht="14.5" customHeight="1" x14ac:dyDescent="0.2">
      <c r="A11" s="12" t="s">
        <v>26</v>
      </c>
      <c r="B11" s="12" t="s">
        <v>3</v>
      </c>
      <c r="E11" s="105"/>
      <c r="F11" s="106"/>
      <c r="G11" s="111"/>
      <c r="H11" s="112"/>
    </row>
    <row r="12" spans="1:8" ht="25" customHeight="1" x14ac:dyDescent="0.2">
      <c r="A12" s="14" t="s">
        <v>29</v>
      </c>
      <c r="B12" s="15"/>
      <c r="C12" s="10">
        <v>0.2</v>
      </c>
      <c r="D12" s="2" t="str" cm="1">
        <f t="array" ref="D12">IF(OR('CRITERIA SELECTION'!H27:H32&lt;&gt;"",'CRITERIA SELECTION'!H34:H39&lt;&gt;""),"Allocate weight","Not selected - do not weight!")</f>
        <v>Allocate weight</v>
      </c>
      <c r="E12" s="105"/>
      <c r="F12" s="106"/>
      <c r="G12" s="111"/>
      <c r="H12" s="112"/>
    </row>
    <row r="13" spans="1:8" ht="7.5" customHeight="1" x14ac:dyDescent="0.2">
      <c r="A13" s="8"/>
      <c r="B13" s="8"/>
      <c r="E13" s="105"/>
      <c r="F13" s="106"/>
      <c r="G13" s="111"/>
      <c r="H13" s="112"/>
    </row>
    <row r="14" spans="1:8" ht="14.5" customHeight="1" x14ac:dyDescent="0.2">
      <c r="A14" s="12" t="s">
        <v>27</v>
      </c>
      <c r="B14" s="12" t="s">
        <v>150</v>
      </c>
      <c r="E14" s="107"/>
      <c r="F14" s="108"/>
      <c r="G14" s="113"/>
      <c r="H14" s="114"/>
    </row>
    <row r="15" spans="1:8" ht="25" customHeight="1" x14ac:dyDescent="0.2">
      <c r="A15" s="14" t="s">
        <v>29</v>
      </c>
      <c r="B15" s="15"/>
      <c r="C15" s="10"/>
      <c r="D15" s="2" t="str" cm="1">
        <f t="array" ref="D15">IF(OR('CRITERIA SELECTION'!H42:H44&lt;&gt;"",'CRITERIA SELECTION'!H46:H47&lt;&gt;""),"Allocate weight","Not selected - do not weight!")</f>
        <v>Not selected - do not weight!</v>
      </c>
    </row>
    <row r="16" spans="1:8" ht="7.5" customHeight="1" x14ac:dyDescent="0.2">
      <c r="A16" s="8"/>
      <c r="B16" s="8"/>
    </row>
    <row r="17" spans="1:4" ht="14.5" customHeight="1" x14ac:dyDescent="0.2">
      <c r="A17" s="12" t="s">
        <v>28</v>
      </c>
      <c r="B17" s="12" t="s">
        <v>13</v>
      </c>
    </row>
    <row r="18" spans="1:4" ht="25" customHeight="1" x14ac:dyDescent="0.2">
      <c r="A18" s="14" t="s">
        <v>29</v>
      </c>
      <c r="B18" s="15"/>
      <c r="C18" s="10">
        <v>0.3</v>
      </c>
      <c r="D18" s="2" t="str" cm="1">
        <f t="array" ref="D18">IF(OR('CRITERIA SELECTION'!H49:H54&lt;&gt;""),"Allocate weight","Not selected - do not weight!")</f>
        <v>Allocate weight</v>
      </c>
    </row>
    <row r="19" spans="1:4" x14ac:dyDescent="0.2">
      <c r="A19" s="8"/>
      <c r="B19" s="8"/>
    </row>
  </sheetData>
  <mergeCells count="2">
    <mergeCell ref="E10:F14"/>
    <mergeCell ref="G10:H14"/>
  </mergeCells>
  <conditionalFormatting sqref="G10:H14">
    <cfRule type="cellIs" dxfId="228" priority="1" operator="equal">
      <formula>1</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2002C-A887-4061-843B-30BDC7AB808B}">
  <sheetPr>
    <tabColor rgb="FF1C2D37"/>
  </sheetPr>
  <dimension ref="A1:AF127"/>
  <sheetViews>
    <sheetView showGridLines="0" tabSelected="1" topLeftCell="U1" zoomScale="80" zoomScaleNormal="80" workbookViewId="0">
      <pane ySplit="8" topLeftCell="A9" activePane="bottomLeft" state="frozen"/>
      <selection pane="bottomLeft" activeCell="AD5" sqref="AD5"/>
    </sheetView>
  </sheetViews>
  <sheetFormatPr baseColWidth="10" defaultColWidth="20" defaultRowHeight="17" thickTop="1" thickBottom="1" x14ac:dyDescent="0.25"/>
  <cols>
    <col min="1" max="1" width="4.5" style="26" customWidth="1"/>
    <col min="2" max="2" width="20" style="28"/>
    <col min="3" max="3" width="20" style="26"/>
    <col min="4" max="4" width="9.1640625" style="26" customWidth="1"/>
    <col min="5" max="6" width="20" style="26"/>
    <col min="7" max="7" width="4.5" style="26" customWidth="1"/>
    <col min="8" max="9" width="20" style="78"/>
    <col min="10" max="10" width="9.1640625" style="78" customWidth="1"/>
    <col min="11" max="12" width="20" style="78"/>
    <col min="13" max="13" width="4.5" style="89" customWidth="1"/>
    <col min="14" max="14" width="20" style="79"/>
    <col min="15" max="15" width="20" style="2"/>
    <col min="16" max="16" width="9.1640625" style="2" customWidth="1"/>
    <col min="17" max="17" width="20" style="2"/>
    <col min="18" max="18" width="20" style="80"/>
    <col min="19" max="19" width="4.5" style="89" customWidth="1"/>
    <col min="20" max="21" width="20" style="2"/>
    <col min="22" max="22" width="9.1640625" style="2" customWidth="1"/>
    <col min="23" max="24" width="20" style="2"/>
    <col min="25" max="25" width="4.5" style="89" customWidth="1"/>
    <col min="26" max="27" width="20" style="2"/>
    <col min="28" max="28" width="9.1640625" style="2" customWidth="1"/>
    <col min="29" max="30" width="20" style="2"/>
    <col min="31" max="31" width="4.5" style="89" customWidth="1"/>
    <col min="32" max="16384" width="20" style="2"/>
  </cols>
  <sheetData>
    <row r="1" spans="1:32" s="26" customFormat="1" ht="25" x14ac:dyDescent="0.3">
      <c r="A1" s="52" t="s">
        <v>48</v>
      </c>
      <c r="M1" s="89"/>
      <c r="S1" s="89"/>
      <c r="Y1" s="89"/>
      <c r="AE1" s="89"/>
    </row>
    <row r="2" spans="1:32" s="26" customFormat="1" ht="15" x14ac:dyDescent="0.2">
      <c r="B2" s="28"/>
      <c r="M2" s="89"/>
      <c r="S2" s="89"/>
      <c r="Y2" s="89"/>
      <c r="AE2" s="89"/>
    </row>
    <row r="3" spans="1:32" s="26" customFormat="1" ht="15" x14ac:dyDescent="0.2">
      <c r="B3" s="28"/>
      <c r="M3" s="89"/>
      <c r="S3" s="89"/>
      <c r="Y3" s="89"/>
      <c r="AE3" s="89"/>
    </row>
    <row r="4" spans="1:32" s="26" customFormat="1" ht="15" x14ac:dyDescent="0.2">
      <c r="B4" s="28"/>
      <c r="M4" s="89"/>
      <c r="S4" s="89"/>
      <c r="Y4" s="89"/>
      <c r="AE4" s="89"/>
    </row>
    <row r="5" spans="1:32" s="20" customFormat="1" ht="15" x14ac:dyDescent="0.2">
      <c r="A5" s="26"/>
      <c r="B5" s="27" t="s">
        <v>24</v>
      </c>
      <c r="C5" s="34" t="s">
        <v>31</v>
      </c>
      <c r="D5" s="26"/>
      <c r="E5" s="26"/>
      <c r="F5" s="26"/>
      <c r="G5" s="26"/>
      <c r="H5" s="27" t="s">
        <v>25</v>
      </c>
      <c r="I5" s="34" t="s">
        <v>31</v>
      </c>
      <c r="J5" s="26"/>
      <c r="K5" s="26"/>
      <c r="L5" s="26"/>
      <c r="M5" s="89"/>
      <c r="N5" s="27" t="s">
        <v>25</v>
      </c>
      <c r="O5" s="34" t="s">
        <v>31</v>
      </c>
      <c r="P5" s="26"/>
      <c r="Q5" s="26"/>
      <c r="R5" s="26"/>
      <c r="S5" s="89"/>
      <c r="T5" s="27" t="s">
        <v>25</v>
      </c>
      <c r="U5" s="34" t="s">
        <v>31</v>
      </c>
      <c r="V5" s="26"/>
      <c r="W5" s="26"/>
      <c r="X5" s="26"/>
      <c r="Y5" s="89"/>
      <c r="Z5" s="27" t="s">
        <v>25</v>
      </c>
      <c r="AA5" s="34" t="s">
        <v>31</v>
      </c>
      <c r="AB5" s="26"/>
      <c r="AC5" s="26"/>
      <c r="AD5" s="26"/>
      <c r="AE5" s="89"/>
      <c r="AF5" s="26"/>
    </row>
    <row r="6" spans="1:32" s="22" customFormat="1" ht="32" x14ac:dyDescent="0.2">
      <c r="A6" s="26"/>
      <c r="B6" s="29" t="s">
        <v>0</v>
      </c>
      <c r="C6" s="88">
        <f>IFERROR(IF(WEIGHTING!D6="Not selected - do not weight!",0,AVERAGEIFS(E9:E25,D9:D25,"Yes",E9:E25,"&lt;&gt;")),"Cannot be evaluated")</f>
        <v>4</v>
      </c>
      <c r="D6" s="26"/>
      <c r="E6" s="26"/>
      <c r="F6" s="26"/>
      <c r="G6" s="26"/>
      <c r="H6" s="29" t="s">
        <v>1</v>
      </c>
      <c r="I6" s="88">
        <f>IFERROR(IF(WEIGHTING!D9="Not selected - do not weight!",0,AVERAGEIFS(K9:K121,J9:J121,"Yes",K9:K121,"&lt;&gt;",M9:M121,"c")),"Cannot be evaluated")</f>
        <v>2.5</v>
      </c>
      <c r="J6" s="26"/>
      <c r="K6" s="26"/>
      <c r="L6" s="26"/>
      <c r="M6" s="89"/>
      <c r="N6" s="64" t="s">
        <v>3</v>
      </c>
      <c r="O6" s="88">
        <f>IFERROR(IF(WEIGHTING!D12="Not selected - do not weight!",0,AVERAGEIFS(Q9:Q79,P9:P79,"Yes",Q9:Q79,"&lt;&gt;")),"Cannot be evaluated")</f>
        <v>4.5</v>
      </c>
      <c r="P6" s="26"/>
      <c r="Q6" s="26"/>
      <c r="R6" s="26"/>
      <c r="S6" s="89"/>
      <c r="T6" s="64" t="s">
        <v>100</v>
      </c>
      <c r="U6" s="88">
        <f>IFERROR(IF(WEIGHTING!D15="Not selected - do not weight!",0,AVERAGEIFS(W9:W55,V9:V55,"Yes",W9:W55,"&lt;&gt;",Y9:Y55,"c")),"Cannot be evaluated")</f>
        <v>0</v>
      </c>
      <c r="V6" s="26"/>
      <c r="W6" s="26"/>
      <c r="X6" s="26"/>
      <c r="Y6" s="89"/>
      <c r="Z6" s="29" t="s">
        <v>1</v>
      </c>
      <c r="AA6" s="88">
        <f>IFERROR(IF(WEIGHTING!D18="Not selected - do not weight!",0,AVERAGEIFS(AC9:AC43,AB9:AB43,"Yes",AC9:AC43,"&lt;&gt;",AE9:AE43,"c")),"Cannot be evaluated")</f>
        <v>4.166666666666667</v>
      </c>
      <c r="AB6" s="26"/>
      <c r="AC6" s="26"/>
      <c r="AD6" s="26"/>
      <c r="AE6" s="89"/>
      <c r="AF6" s="26"/>
    </row>
    <row r="7" spans="1:32" s="26" customFormat="1" ht="15" x14ac:dyDescent="0.2">
      <c r="B7" s="28"/>
      <c r="M7" s="89"/>
      <c r="S7" s="89"/>
      <c r="Y7" s="89"/>
      <c r="AE7" s="89"/>
    </row>
    <row r="8" spans="1:32" s="20" customFormat="1" ht="32" x14ac:dyDescent="0.2">
      <c r="A8" s="26"/>
      <c r="B8" s="30" t="s">
        <v>32</v>
      </c>
      <c r="C8" s="31" t="s">
        <v>35</v>
      </c>
      <c r="D8" s="76" t="s">
        <v>111</v>
      </c>
      <c r="E8" s="76" t="s">
        <v>113</v>
      </c>
      <c r="F8" s="33" t="s">
        <v>34</v>
      </c>
      <c r="G8" s="35"/>
      <c r="H8" s="30" t="s">
        <v>32</v>
      </c>
      <c r="I8" s="31" t="s">
        <v>35</v>
      </c>
      <c r="J8" s="76" t="s">
        <v>111</v>
      </c>
      <c r="K8" s="76" t="s">
        <v>113</v>
      </c>
      <c r="L8" s="32" t="s">
        <v>34</v>
      </c>
      <c r="M8" s="90"/>
      <c r="N8" s="30" t="s">
        <v>32</v>
      </c>
      <c r="O8" s="31" t="s">
        <v>35</v>
      </c>
      <c r="P8" s="76" t="s">
        <v>111</v>
      </c>
      <c r="Q8" s="32" t="s">
        <v>33</v>
      </c>
      <c r="R8" s="32" t="s">
        <v>34</v>
      </c>
      <c r="S8" s="90"/>
      <c r="T8" s="30" t="s">
        <v>32</v>
      </c>
      <c r="U8" s="31" t="s">
        <v>35</v>
      </c>
      <c r="V8" s="76" t="s">
        <v>111</v>
      </c>
      <c r="W8" s="32" t="s">
        <v>33</v>
      </c>
      <c r="X8" s="32" t="s">
        <v>34</v>
      </c>
      <c r="Y8" s="90"/>
      <c r="Z8" s="30" t="s">
        <v>32</v>
      </c>
      <c r="AA8" s="31" t="s">
        <v>35</v>
      </c>
      <c r="AB8" s="76" t="s">
        <v>111</v>
      </c>
      <c r="AC8" s="32" t="s">
        <v>33</v>
      </c>
      <c r="AD8" s="32" t="s">
        <v>34</v>
      </c>
      <c r="AE8" s="91"/>
      <c r="AF8" s="26"/>
    </row>
    <row r="9" spans="1:32" ht="14.5" customHeight="1" x14ac:dyDescent="0.2">
      <c r="A9" s="36"/>
      <c r="B9" s="142" t="s">
        <v>66</v>
      </c>
      <c r="C9" s="38">
        <v>1</v>
      </c>
      <c r="D9" s="118" t="str">
        <f>IF('CRITERIA SELECTION'!H7 = "x", "Yes", "No")</f>
        <v>Yes</v>
      </c>
      <c r="E9" s="132">
        <v>4</v>
      </c>
      <c r="F9" s="153" t="s">
        <v>37</v>
      </c>
      <c r="G9" s="35"/>
      <c r="H9" s="126" t="s">
        <v>143</v>
      </c>
      <c r="I9" s="25">
        <v>1</v>
      </c>
      <c r="J9" s="118" t="str">
        <f>IF('CRITERIA SELECTION'!H12 = "x", "Yes", "No")</f>
        <v>Yes</v>
      </c>
      <c r="K9" s="132">
        <v>3</v>
      </c>
      <c r="L9" s="123" t="s">
        <v>38</v>
      </c>
      <c r="M9" s="117"/>
      <c r="N9" s="142" t="s">
        <v>151</v>
      </c>
      <c r="O9" s="23">
        <v>1</v>
      </c>
      <c r="P9" s="118" t="str">
        <f>IF('CRITERIA SELECTION'!H27 = "x", "Yes", "No")</f>
        <v>Yes</v>
      </c>
      <c r="Q9" s="137">
        <v>4</v>
      </c>
      <c r="R9" s="121" t="s">
        <v>101</v>
      </c>
      <c r="S9" s="117" t="s">
        <v>136</v>
      </c>
      <c r="T9" s="142" t="s">
        <v>64</v>
      </c>
      <c r="U9" s="23">
        <v>1</v>
      </c>
      <c r="V9" s="118" t="str">
        <f>IF('CRITERIA SELECTION'!H42 = "x", "Yes", "No")</f>
        <v>No</v>
      </c>
      <c r="W9" s="137"/>
      <c r="X9" s="121" t="s">
        <v>126</v>
      </c>
      <c r="Y9" s="117"/>
      <c r="Z9" s="142" t="s">
        <v>77</v>
      </c>
      <c r="AA9" s="23">
        <v>1</v>
      </c>
      <c r="AB9" s="118" t="str">
        <f>IF('CRITERIA SELECTION'!H49 = "x", "Yes", "No")</f>
        <v>Yes</v>
      </c>
      <c r="AC9" s="137">
        <v>1</v>
      </c>
      <c r="AD9" s="121" t="s">
        <v>132</v>
      </c>
      <c r="AE9" s="116" t="s">
        <v>136</v>
      </c>
      <c r="AF9" s="26"/>
    </row>
    <row r="10" spans="1:32" ht="14.5" customHeight="1" x14ac:dyDescent="0.2">
      <c r="A10" s="36"/>
      <c r="B10" s="143"/>
      <c r="C10" s="39">
        <v>2</v>
      </c>
      <c r="D10" s="119"/>
      <c r="E10" s="133"/>
      <c r="F10" s="154"/>
      <c r="G10" s="35"/>
      <c r="H10" s="127"/>
      <c r="I10" s="21">
        <v>2</v>
      </c>
      <c r="J10" s="119"/>
      <c r="K10" s="133"/>
      <c r="L10" s="124"/>
      <c r="M10" s="117"/>
      <c r="N10" s="143"/>
      <c r="O10" s="21">
        <v>2</v>
      </c>
      <c r="P10" s="119"/>
      <c r="Q10" s="138"/>
      <c r="R10" s="122"/>
      <c r="S10" s="117"/>
      <c r="T10" s="143"/>
      <c r="U10" s="21">
        <v>2</v>
      </c>
      <c r="V10" s="119"/>
      <c r="W10" s="138"/>
      <c r="X10" s="122"/>
      <c r="Y10" s="117"/>
      <c r="Z10" s="143"/>
      <c r="AA10" s="21">
        <v>2</v>
      </c>
      <c r="AB10" s="119"/>
      <c r="AC10" s="138"/>
      <c r="AD10" s="122"/>
      <c r="AE10" s="116"/>
      <c r="AF10" s="26"/>
    </row>
    <row r="11" spans="1:32" ht="14.5" customHeight="1" x14ac:dyDescent="0.2">
      <c r="A11" s="36"/>
      <c r="B11" s="143"/>
      <c r="C11" s="39">
        <v>3</v>
      </c>
      <c r="D11" s="119"/>
      <c r="E11" s="133"/>
      <c r="F11" s="154"/>
      <c r="G11" s="35"/>
      <c r="H11" s="127"/>
      <c r="I11" s="21">
        <v>3</v>
      </c>
      <c r="J11" s="119"/>
      <c r="K11" s="133"/>
      <c r="L11" s="124"/>
      <c r="M11" s="117"/>
      <c r="N11" s="143"/>
      <c r="O11" s="21">
        <v>3</v>
      </c>
      <c r="P11" s="119"/>
      <c r="Q11" s="138"/>
      <c r="R11" s="122"/>
      <c r="S11" s="117"/>
      <c r="T11" s="143"/>
      <c r="U11" s="21">
        <v>3</v>
      </c>
      <c r="V11" s="119"/>
      <c r="W11" s="138"/>
      <c r="X11" s="122"/>
      <c r="Y11" s="117"/>
      <c r="Z11" s="143"/>
      <c r="AA11" s="21">
        <v>3</v>
      </c>
      <c r="AB11" s="119"/>
      <c r="AC11" s="138"/>
      <c r="AD11" s="122"/>
      <c r="AE11" s="116"/>
      <c r="AF11" s="26"/>
    </row>
    <row r="12" spans="1:32" ht="14.5" customHeight="1" x14ac:dyDescent="0.2">
      <c r="A12" s="36"/>
      <c r="B12" s="143"/>
      <c r="C12" s="39">
        <v>4</v>
      </c>
      <c r="D12" s="119"/>
      <c r="E12" s="133"/>
      <c r="F12" s="154"/>
      <c r="G12" s="35"/>
      <c r="H12" s="127"/>
      <c r="I12" s="21">
        <v>4</v>
      </c>
      <c r="J12" s="119"/>
      <c r="K12" s="133"/>
      <c r="L12" s="124"/>
      <c r="M12" s="117"/>
      <c r="N12" s="143"/>
      <c r="O12" s="21">
        <v>4</v>
      </c>
      <c r="P12" s="119"/>
      <c r="Q12" s="138"/>
      <c r="R12" s="122"/>
      <c r="S12" s="117"/>
      <c r="T12" s="143"/>
      <c r="U12" s="21">
        <v>4</v>
      </c>
      <c r="V12" s="119"/>
      <c r="W12" s="138"/>
      <c r="X12" s="122"/>
      <c r="Y12" s="117"/>
      <c r="Z12" s="143"/>
      <c r="AA12" s="21">
        <v>4</v>
      </c>
      <c r="AB12" s="119"/>
      <c r="AC12" s="138"/>
      <c r="AD12" s="122"/>
      <c r="AE12" s="116"/>
      <c r="AF12" s="26"/>
    </row>
    <row r="13" spans="1:32" ht="14.5" customHeight="1" x14ac:dyDescent="0.2">
      <c r="A13" s="36"/>
      <c r="B13" s="143"/>
      <c r="C13" s="39">
        <v>5</v>
      </c>
      <c r="D13" s="120"/>
      <c r="E13" s="136"/>
      <c r="F13" s="154"/>
      <c r="G13" s="35"/>
      <c r="H13" s="127"/>
      <c r="I13" s="21">
        <v>5</v>
      </c>
      <c r="J13" s="120"/>
      <c r="K13" s="136"/>
      <c r="L13" s="124"/>
      <c r="M13" s="117"/>
      <c r="N13" s="143"/>
      <c r="O13" s="21">
        <v>5</v>
      </c>
      <c r="P13" s="120"/>
      <c r="Q13" s="139"/>
      <c r="R13" s="122"/>
      <c r="S13" s="117"/>
      <c r="T13" s="143"/>
      <c r="U13" s="21">
        <v>5</v>
      </c>
      <c r="V13" s="120"/>
      <c r="W13" s="139"/>
      <c r="X13" s="122"/>
      <c r="Y13" s="117"/>
      <c r="Z13" s="143"/>
      <c r="AA13" s="21">
        <v>5</v>
      </c>
      <c r="AB13" s="120"/>
      <c r="AC13" s="139"/>
      <c r="AD13" s="122"/>
      <c r="AE13" s="116"/>
      <c r="AF13" s="26"/>
    </row>
    <row r="14" spans="1:32" ht="15" x14ac:dyDescent="0.2">
      <c r="A14" s="36"/>
      <c r="B14" s="53"/>
      <c r="C14" s="54"/>
      <c r="D14" s="54"/>
      <c r="E14" s="54"/>
      <c r="F14" s="54"/>
      <c r="G14" s="35"/>
      <c r="H14" s="24"/>
      <c r="I14" s="22"/>
      <c r="J14" s="22"/>
      <c r="K14" s="22"/>
      <c r="L14" s="22"/>
      <c r="M14" s="90"/>
      <c r="N14" s="53"/>
      <c r="O14" s="54"/>
      <c r="P14" s="54"/>
      <c r="Q14" s="54"/>
      <c r="R14" s="54"/>
      <c r="S14" s="90"/>
      <c r="T14" s="53"/>
      <c r="U14" s="54"/>
      <c r="V14" s="54"/>
      <c r="W14" s="54"/>
      <c r="X14" s="54"/>
      <c r="Y14" s="90"/>
      <c r="Z14" s="53"/>
      <c r="AA14" s="54"/>
      <c r="AB14" s="54"/>
      <c r="AC14" s="54"/>
      <c r="AD14" s="54"/>
      <c r="AE14" s="91"/>
      <c r="AF14" s="26"/>
    </row>
    <row r="15" spans="1:32" ht="14.5" customHeight="1" x14ac:dyDescent="0.2">
      <c r="A15" s="36"/>
      <c r="B15" s="143" t="s">
        <v>80</v>
      </c>
      <c r="C15" s="21">
        <v>1</v>
      </c>
      <c r="D15" s="118" t="str">
        <f>IF('CRITERIA SELECTION'!H8 = "x", "Yes", "No")</f>
        <v>Yes</v>
      </c>
      <c r="E15" s="132">
        <v>4</v>
      </c>
      <c r="F15" s="155" t="s">
        <v>8</v>
      </c>
      <c r="G15" s="35"/>
      <c r="H15" s="126" t="s">
        <v>137</v>
      </c>
      <c r="I15" s="25">
        <v>1</v>
      </c>
      <c r="J15" s="118" t="str">
        <f>IF('CRITERIA SELECTION'!H12 = "x", "Yes", "No")</f>
        <v>Yes</v>
      </c>
      <c r="K15" s="132">
        <v>4</v>
      </c>
      <c r="L15" s="123" t="s">
        <v>38</v>
      </c>
      <c r="M15" s="117"/>
      <c r="N15" s="126" t="s">
        <v>152</v>
      </c>
      <c r="O15" s="25">
        <v>1</v>
      </c>
      <c r="P15" s="118" t="str">
        <f>IF('CRITERIA SELECTION'!H28 = "x", "Yes", "No")</f>
        <v>Yes</v>
      </c>
      <c r="Q15" s="137">
        <v>3</v>
      </c>
      <c r="R15" s="121" t="s">
        <v>102</v>
      </c>
      <c r="S15" s="117" t="s">
        <v>136</v>
      </c>
      <c r="T15" s="126" t="s">
        <v>63</v>
      </c>
      <c r="U15" s="25">
        <v>1</v>
      </c>
      <c r="V15" s="118" t="str">
        <f>IF('CRITERIA SELECTION'!H42 = "x", "Yes", "No")</f>
        <v>No</v>
      </c>
      <c r="W15" s="137"/>
      <c r="X15" s="121" t="s">
        <v>127</v>
      </c>
      <c r="Y15" s="117"/>
      <c r="Z15" s="126" t="s">
        <v>74</v>
      </c>
      <c r="AA15" s="25">
        <v>1</v>
      </c>
      <c r="AB15" s="118" t="str">
        <f>IF('CRITERIA SELECTION'!H50 = "x", "Yes", "No")</f>
        <v>Yes</v>
      </c>
      <c r="AC15" s="137">
        <v>4</v>
      </c>
      <c r="AD15" s="121" t="s">
        <v>133</v>
      </c>
      <c r="AE15" s="116" t="s">
        <v>136</v>
      </c>
      <c r="AF15" s="26"/>
    </row>
    <row r="16" spans="1:32" ht="14.5" customHeight="1" x14ac:dyDescent="0.2">
      <c r="A16" s="36"/>
      <c r="B16" s="143"/>
      <c r="C16" s="21">
        <v>2</v>
      </c>
      <c r="D16" s="119"/>
      <c r="E16" s="133"/>
      <c r="F16" s="155"/>
      <c r="G16" s="35"/>
      <c r="H16" s="127"/>
      <c r="I16" s="21">
        <v>2</v>
      </c>
      <c r="J16" s="119"/>
      <c r="K16" s="133"/>
      <c r="L16" s="124"/>
      <c r="M16" s="117"/>
      <c r="N16" s="127"/>
      <c r="O16" s="21">
        <v>2</v>
      </c>
      <c r="P16" s="119"/>
      <c r="Q16" s="138"/>
      <c r="R16" s="122"/>
      <c r="S16" s="117"/>
      <c r="T16" s="127"/>
      <c r="U16" s="21">
        <v>2</v>
      </c>
      <c r="V16" s="119"/>
      <c r="W16" s="138"/>
      <c r="X16" s="122"/>
      <c r="Y16" s="117"/>
      <c r="Z16" s="127"/>
      <c r="AA16" s="21">
        <v>2</v>
      </c>
      <c r="AB16" s="119"/>
      <c r="AC16" s="138"/>
      <c r="AD16" s="122"/>
      <c r="AE16" s="116"/>
      <c r="AF16" s="26"/>
    </row>
    <row r="17" spans="1:32" ht="14.5" customHeight="1" x14ac:dyDescent="0.2">
      <c r="A17" s="36"/>
      <c r="B17" s="143"/>
      <c r="C17" s="21">
        <v>3</v>
      </c>
      <c r="D17" s="119"/>
      <c r="E17" s="133"/>
      <c r="F17" s="155"/>
      <c r="G17" s="35"/>
      <c r="H17" s="127"/>
      <c r="I17" s="21">
        <v>3</v>
      </c>
      <c r="J17" s="119"/>
      <c r="K17" s="133"/>
      <c r="L17" s="124"/>
      <c r="M17" s="117"/>
      <c r="N17" s="127"/>
      <c r="O17" s="21">
        <v>3</v>
      </c>
      <c r="P17" s="119"/>
      <c r="Q17" s="138"/>
      <c r="R17" s="122"/>
      <c r="S17" s="117"/>
      <c r="T17" s="127"/>
      <c r="U17" s="21">
        <v>3</v>
      </c>
      <c r="V17" s="119"/>
      <c r="W17" s="138"/>
      <c r="X17" s="122"/>
      <c r="Y17" s="117"/>
      <c r="Z17" s="127"/>
      <c r="AA17" s="21">
        <v>3</v>
      </c>
      <c r="AB17" s="119"/>
      <c r="AC17" s="138"/>
      <c r="AD17" s="122"/>
      <c r="AE17" s="116"/>
      <c r="AF17" s="26"/>
    </row>
    <row r="18" spans="1:32" ht="14.5" customHeight="1" x14ac:dyDescent="0.2">
      <c r="A18" s="36"/>
      <c r="B18" s="143"/>
      <c r="C18" s="21">
        <v>4</v>
      </c>
      <c r="D18" s="119"/>
      <c r="E18" s="133"/>
      <c r="F18" s="155"/>
      <c r="G18" s="35"/>
      <c r="H18" s="127"/>
      <c r="I18" s="21">
        <v>4</v>
      </c>
      <c r="J18" s="119"/>
      <c r="K18" s="133"/>
      <c r="L18" s="124"/>
      <c r="M18" s="117"/>
      <c r="N18" s="127"/>
      <c r="O18" s="21">
        <v>4</v>
      </c>
      <c r="P18" s="119"/>
      <c r="Q18" s="138"/>
      <c r="R18" s="122"/>
      <c r="S18" s="117"/>
      <c r="T18" s="127"/>
      <c r="U18" s="21">
        <v>4</v>
      </c>
      <c r="V18" s="119"/>
      <c r="W18" s="138"/>
      <c r="X18" s="122"/>
      <c r="Y18" s="117"/>
      <c r="Z18" s="127"/>
      <c r="AA18" s="21">
        <v>4</v>
      </c>
      <c r="AB18" s="119"/>
      <c r="AC18" s="138"/>
      <c r="AD18" s="122"/>
      <c r="AE18" s="116"/>
      <c r="AF18" s="26"/>
    </row>
    <row r="19" spans="1:32" ht="14.5" customHeight="1" x14ac:dyDescent="0.2">
      <c r="A19" s="36"/>
      <c r="B19" s="143"/>
      <c r="C19" s="21">
        <v>5</v>
      </c>
      <c r="D19" s="120"/>
      <c r="E19" s="136"/>
      <c r="F19" s="155"/>
      <c r="G19" s="35"/>
      <c r="H19" s="127"/>
      <c r="I19" s="21">
        <v>5</v>
      </c>
      <c r="J19" s="120"/>
      <c r="K19" s="136"/>
      <c r="L19" s="124"/>
      <c r="M19" s="117"/>
      <c r="N19" s="127"/>
      <c r="O19" s="21">
        <v>5</v>
      </c>
      <c r="P19" s="120"/>
      <c r="Q19" s="139"/>
      <c r="R19" s="122"/>
      <c r="S19" s="117"/>
      <c r="T19" s="127"/>
      <c r="U19" s="21">
        <v>5</v>
      </c>
      <c r="V19" s="120"/>
      <c r="W19" s="139"/>
      <c r="X19" s="122"/>
      <c r="Y19" s="117"/>
      <c r="Z19" s="127"/>
      <c r="AA19" s="21">
        <v>5</v>
      </c>
      <c r="AB19" s="120"/>
      <c r="AC19" s="139"/>
      <c r="AD19" s="122"/>
      <c r="AE19" s="116"/>
      <c r="AF19" s="26"/>
    </row>
    <row r="20" spans="1:32" ht="15" x14ac:dyDescent="0.2">
      <c r="A20" s="36"/>
      <c r="B20" s="53"/>
      <c r="C20" s="54"/>
      <c r="D20" s="54"/>
      <c r="E20" s="54"/>
      <c r="F20" s="54"/>
      <c r="G20" s="35"/>
      <c r="H20" s="24"/>
      <c r="I20" s="22"/>
      <c r="J20" s="22"/>
      <c r="K20" s="22"/>
      <c r="L20" s="22"/>
      <c r="M20" s="90"/>
      <c r="N20" s="53"/>
      <c r="O20" s="54"/>
      <c r="P20" s="54"/>
      <c r="Q20" s="54"/>
      <c r="R20" s="54"/>
      <c r="S20" s="90"/>
      <c r="T20" s="53"/>
      <c r="U20" s="54"/>
      <c r="V20" s="54"/>
      <c r="W20" s="54"/>
      <c r="X20" s="54"/>
      <c r="Y20" s="90"/>
      <c r="Z20" s="53"/>
      <c r="AA20" s="54"/>
      <c r="AB20" s="54"/>
      <c r="AC20" s="54"/>
      <c r="AD20" s="54"/>
      <c r="AE20" s="91"/>
      <c r="AF20" s="26"/>
    </row>
    <row r="21" spans="1:32" ht="14.5" customHeight="1" x14ac:dyDescent="0.2">
      <c r="A21" s="36"/>
      <c r="B21" s="127" t="s">
        <v>67</v>
      </c>
      <c r="C21" s="21">
        <v>1</v>
      </c>
      <c r="D21" s="156" t="str">
        <f>IF('CRITERIA SELECTION'!H9 = "x", "Yes", "No")</f>
        <v>No</v>
      </c>
      <c r="E21" s="150"/>
      <c r="F21" s="124" t="s">
        <v>98</v>
      </c>
      <c r="G21" s="35"/>
      <c r="H21" s="144" t="s">
        <v>10</v>
      </c>
      <c r="I21" s="21">
        <v>1</v>
      </c>
      <c r="J21" s="118" t="str">
        <f>IF('CRITERIA SELECTION'!H12 = "x", "Yes", "No")</f>
        <v>Yes</v>
      </c>
      <c r="K21" s="137">
        <f>IF(OR(K9="",K15=""),"",IF((K15-K9)&lt;0,0,K15-K9+1))</f>
        <v>2</v>
      </c>
      <c r="L21" s="147" t="s">
        <v>144</v>
      </c>
      <c r="M21" s="117" t="s">
        <v>136</v>
      </c>
      <c r="N21" s="126" t="s">
        <v>70</v>
      </c>
      <c r="O21" s="25">
        <v>1</v>
      </c>
      <c r="P21" s="118" t="str">
        <f>IF('CRITERIA SELECTION'!H29 = "x", "Yes", "No")</f>
        <v>Yes</v>
      </c>
      <c r="Q21" s="137">
        <v>5</v>
      </c>
      <c r="R21" s="123" t="s">
        <v>115</v>
      </c>
      <c r="S21" s="117" t="s">
        <v>136</v>
      </c>
      <c r="T21" s="126" t="s">
        <v>73</v>
      </c>
      <c r="U21" s="25">
        <v>1</v>
      </c>
      <c r="V21" s="118" t="str">
        <f>IF('CRITERIA SELECTION'!H42 = "x", "Yes", "No")</f>
        <v>No</v>
      </c>
      <c r="W21" s="128" t="str">
        <f>IFERROR(AVERAGE(W9,W15),"")</f>
        <v/>
      </c>
      <c r="X21" s="121" t="s">
        <v>128</v>
      </c>
      <c r="Y21" s="117" t="s">
        <v>136</v>
      </c>
      <c r="Z21" s="126" t="s">
        <v>76</v>
      </c>
      <c r="AA21" s="25">
        <v>1</v>
      </c>
      <c r="AB21" s="118" t="str">
        <f>IF('CRITERIA SELECTION'!H51 = "x", "Yes", "No")</f>
        <v>Yes</v>
      </c>
      <c r="AC21" s="137">
        <v>5</v>
      </c>
      <c r="AD21" s="123" t="s">
        <v>134</v>
      </c>
      <c r="AE21" s="116" t="s">
        <v>136</v>
      </c>
      <c r="AF21" s="26"/>
    </row>
    <row r="22" spans="1:32" ht="14.5" customHeight="1" x14ac:dyDescent="0.2">
      <c r="A22" s="36"/>
      <c r="B22" s="127"/>
      <c r="C22" s="21">
        <v>2</v>
      </c>
      <c r="D22" s="157"/>
      <c r="E22" s="151"/>
      <c r="F22" s="124"/>
      <c r="G22" s="35"/>
      <c r="H22" s="145"/>
      <c r="I22" s="21">
        <v>2</v>
      </c>
      <c r="J22" s="119"/>
      <c r="K22" s="138"/>
      <c r="L22" s="148"/>
      <c r="M22" s="117"/>
      <c r="N22" s="127"/>
      <c r="O22" s="21">
        <v>2</v>
      </c>
      <c r="P22" s="119"/>
      <c r="Q22" s="138"/>
      <c r="R22" s="124"/>
      <c r="S22" s="117"/>
      <c r="T22" s="127"/>
      <c r="U22" s="21">
        <v>2</v>
      </c>
      <c r="V22" s="119"/>
      <c r="W22" s="129"/>
      <c r="X22" s="122"/>
      <c r="Y22" s="117"/>
      <c r="Z22" s="127"/>
      <c r="AA22" s="21">
        <v>2</v>
      </c>
      <c r="AB22" s="119"/>
      <c r="AC22" s="138"/>
      <c r="AD22" s="124"/>
      <c r="AE22" s="116"/>
      <c r="AF22" s="26"/>
    </row>
    <row r="23" spans="1:32" ht="14.5" customHeight="1" x14ac:dyDescent="0.2">
      <c r="A23" s="36"/>
      <c r="B23" s="127"/>
      <c r="C23" s="21">
        <v>3</v>
      </c>
      <c r="D23" s="157"/>
      <c r="E23" s="151"/>
      <c r="F23" s="124"/>
      <c r="G23" s="35"/>
      <c r="H23" s="145"/>
      <c r="I23" s="21">
        <v>3</v>
      </c>
      <c r="J23" s="119"/>
      <c r="K23" s="138"/>
      <c r="L23" s="148"/>
      <c r="M23" s="117"/>
      <c r="N23" s="127"/>
      <c r="O23" s="21">
        <v>3</v>
      </c>
      <c r="P23" s="119"/>
      <c r="Q23" s="138"/>
      <c r="R23" s="124"/>
      <c r="S23" s="117"/>
      <c r="T23" s="127"/>
      <c r="U23" s="21">
        <v>3</v>
      </c>
      <c r="V23" s="119"/>
      <c r="W23" s="129"/>
      <c r="X23" s="122"/>
      <c r="Y23" s="117"/>
      <c r="Z23" s="127"/>
      <c r="AA23" s="21">
        <v>3</v>
      </c>
      <c r="AB23" s="119"/>
      <c r="AC23" s="138"/>
      <c r="AD23" s="124"/>
      <c r="AE23" s="116"/>
      <c r="AF23" s="26"/>
    </row>
    <row r="24" spans="1:32" ht="14.5" customHeight="1" x14ac:dyDescent="0.2">
      <c r="A24" s="36"/>
      <c r="B24" s="127"/>
      <c r="C24" s="21">
        <v>4</v>
      </c>
      <c r="D24" s="157"/>
      <c r="E24" s="151"/>
      <c r="F24" s="124"/>
      <c r="G24" s="35"/>
      <c r="H24" s="145"/>
      <c r="I24" s="21">
        <v>4</v>
      </c>
      <c r="J24" s="119"/>
      <c r="K24" s="138"/>
      <c r="L24" s="148"/>
      <c r="M24" s="117"/>
      <c r="N24" s="127"/>
      <c r="O24" s="21">
        <v>4</v>
      </c>
      <c r="P24" s="119"/>
      <c r="Q24" s="138"/>
      <c r="R24" s="124"/>
      <c r="S24" s="117"/>
      <c r="T24" s="127"/>
      <c r="U24" s="21">
        <v>4</v>
      </c>
      <c r="V24" s="119"/>
      <c r="W24" s="129"/>
      <c r="X24" s="122"/>
      <c r="Y24" s="117"/>
      <c r="Z24" s="127"/>
      <c r="AA24" s="21">
        <v>4</v>
      </c>
      <c r="AB24" s="119"/>
      <c r="AC24" s="138"/>
      <c r="AD24" s="124"/>
      <c r="AE24" s="116"/>
      <c r="AF24" s="26"/>
    </row>
    <row r="25" spans="1:32" ht="14.5" customHeight="1" thickBot="1" x14ac:dyDescent="0.25">
      <c r="A25" s="36"/>
      <c r="B25" s="131"/>
      <c r="C25" s="45">
        <v>5</v>
      </c>
      <c r="D25" s="158"/>
      <c r="E25" s="152"/>
      <c r="F25" s="135"/>
      <c r="G25" s="35"/>
      <c r="H25" s="146"/>
      <c r="I25" s="25">
        <v>5</v>
      </c>
      <c r="J25" s="120"/>
      <c r="K25" s="139"/>
      <c r="L25" s="149"/>
      <c r="M25" s="117"/>
      <c r="N25" s="127"/>
      <c r="O25" s="21">
        <v>5</v>
      </c>
      <c r="P25" s="120"/>
      <c r="Q25" s="139"/>
      <c r="R25" s="124"/>
      <c r="S25" s="117"/>
      <c r="T25" s="127"/>
      <c r="U25" s="21">
        <v>5</v>
      </c>
      <c r="V25" s="120"/>
      <c r="W25" s="130"/>
      <c r="X25" s="122"/>
      <c r="Y25" s="117"/>
      <c r="Z25" s="127"/>
      <c r="AA25" s="21">
        <v>5</v>
      </c>
      <c r="AB25" s="120"/>
      <c r="AC25" s="139"/>
      <c r="AD25" s="124"/>
      <c r="AE25" s="116"/>
      <c r="AF25" s="26"/>
    </row>
    <row r="26" spans="1:32" ht="14.5" customHeight="1" thickTop="1" x14ac:dyDescent="0.2">
      <c r="B26" s="40"/>
      <c r="G26" s="36"/>
      <c r="H26" s="53"/>
      <c r="I26" s="54"/>
      <c r="J26" s="54"/>
      <c r="K26" s="54"/>
      <c r="L26" s="54"/>
      <c r="M26" s="90"/>
      <c r="N26" s="53"/>
      <c r="O26" s="54"/>
      <c r="P26" s="54"/>
      <c r="Q26" s="54"/>
      <c r="R26" s="54"/>
      <c r="S26" s="90"/>
      <c r="T26" s="84"/>
      <c r="U26" s="85"/>
      <c r="V26" s="85"/>
      <c r="W26" s="85"/>
      <c r="X26" s="86"/>
      <c r="Y26" s="90"/>
      <c r="Z26" s="53"/>
      <c r="AA26" s="54"/>
      <c r="AB26" s="54"/>
      <c r="AC26" s="54"/>
      <c r="AD26" s="54"/>
      <c r="AE26" s="91"/>
      <c r="AF26" s="26"/>
    </row>
    <row r="27" spans="1:32" ht="14.5" customHeight="1" x14ac:dyDescent="0.2">
      <c r="B27" s="40"/>
      <c r="G27" s="36"/>
      <c r="H27" s="126" t="s">
        <v>145</v>
      </c>
      <c r="I27" s="25">
        <v>1</v>
      </c>
      <c r="J27" s="118" t="str">
        <f>IF('CRITERIA SELECTION'!H13 = "x", "Yes", "No")</f>
        <v>Yes</v>
      </c>
      <c r="K27" s="132">
        <v>3</v>
      </c>
      <c r="L27" s="140" t="s">
        <v>39</v>
      </c>
      <c r="M27" s="117"/>
      <c r="N27" s="126" t="s">
        <v>59</v>
      </c>
      <c r="O27" s="25">
        <v>1</v>
      </c>
      <c r="P27" s="118" t="str">
        <f>IF('CRITERIA SELECTION'!H30 = "x", "Yes", "No")</f>
        <v>Yes</v>
      </c>
      <c r="Q27" s="137">
        <v>5</v>
      </c>
      <c r="R27" s="123" t="s">
        <v>116</v>
      </c>
      <c r="S27" s="117" t="s">
        <v>136</v>
      </c>
      <c r="T27" s="126" t="s">
        <v>125</v>
      </c>
      <c r="U27" s="25">
        <v>1</v>
      </c>
      <c r="V27" s="118" t="str">
        <f>IF('CRITERIA SELECTION'!H43 = "x", "Yes", "No")</f>
        <v>No</v>
      </c>
      <c r="W27" s="137"/>
      <c r="X27" s="123" t="s">
        <v>129</v>
      </c>
      <c r="Y27" s="117"/>
      <c r="Z27" s="126" t="s">
        <v>56</v>
      </c>
      <c r="AA27" s="25">
        <v>1</v>
      </c>
      <c r="AB27" s="118" t="str">
        <f>IF('CRITERIA SELECTION'!H52 = "x", "Yes", "No")</f>
        <v>Yes</v>
      </c>
      <c r="AC27" s="137">
        <v>5</v>
      </c>
      <c r="AD27" s="123" t="s">
        <v>135</v>
      </c>
      <c r="AE27" s="116" t="s">
        <v>136</v>
      </c>
      <c r="AF27" s="26"/>
    </row>
    <row r="28" spans="1:32" ht="16" customHeight="1" x14ac:dyDescent="0.2">
      <c r="C28" s="41"/>
      <c r="D28" s="41"/>
      <c r="G28" s="36"/>
      <c r="H28" s="127"/>
      <c r="I28" s="21">
        <v>2</v>
      </c>
      <c r="J28" s="119"/>
      <c r="K28" s="133"/>
      <c r="L28" s="141"/>
      <c r="M28" s="117"/>
      <c r="N28" s="127"/>
      <c r="O28" s="21">
        <v>2</v>
      </c>
      <c r="P28" s="119"/>
      <c r="Q28" s="138"/>
      <c r="R28" s="124"/>
      <c r="S28" s="117"/>
      <c r="T28" s="127"/>
      <c r="U28" s="21">
        <v>2</v>
      </c>
      <c r="V28" s="119"/>
      <c r="W28" s="138"/>
      <c r="X28" s="124"/>
      <c r="Y28" s="117"/>
      <c r="Z28" s="127"/>
      <c r="AA28" s="21">
        <v>2</v>
      </c>
      <c r="AB28" s="119"/>
      <c r="AC28" s="138"/>
      <c r="AD28" s="124"/>
      <c r="AE28" s="116"/>
      <c r="AF28" s="26"/>
    </row>
    <row r="29" spans="1:32" ht="14.5" customHeight="1" x14ac:dyDescent="0.2">
      <c r="B29" s="42"/>
      <c r="C29" s="43"/>
      <c r="D29" s="43"/>
      <c r="G29" s="36"/>
      <c r="H29" s="127"/>
      <c r="I29" s="21">
        <v>3</v>
      </c>
      <c r="J29" s="119"/>
      <c r="K29" s="133"/>
      <c r="L29" s="141"/>
      <c r="M29" s="117"/>
      <c r="N29" s="127"/>
      <c r="O29" s="21">
        <v>3</v>
      </c>
      <c r="P29" s="119"/>
      <c r="Q29" s="138"/>
      <c r="R29" s="124"/>
      <c r="S29" s="117"/>
      <c r="T29" s="127"/>
      <c r="U29" s="21">
        <v>3</v>
      </c>
      <c r="V29" s="119"/>
      <c r="W29" s="138"/>
      <c r="X29" s="124"/>
      <c r="Y29" s="117"/>
      <c r="Z29" s="127"/>
      <c r="AA29" s="21">
        <v>3</v>
      </c>
      <c r="AB29" s="119"/>
      <c r="AC29" s="138"/>
      <c r="AD29" s="124"/>
      <c r="AE29" s="116"/>
      <c r="AF29" s="26"/>
    </row>
    <row r="30" spans="1:32" ht="14.5" customHeight="1" x14ac:dyDescent="0.2">
      <c r="B30" s="42"/>
      <c r="C30" s="43"/>
      <c r="D30" s="43"/>
      <c r="G30" s="36"/>
      <c r="H30" s="127"/>
      <c r="I30" s="21">
        <v>4</v>
      </c>
      <c r="J30" s="119"/>
      <c r="K30" s="133"/>
      <c r="L30" s="141"/>
      <c r="M30" s="117"/>
      <c r="N30" s="127"/>
      <c r="O30" s="21">
        <v>4</v>
      </c>
      <c r="P30" s="119"/>
      <c r="Q30" s="138"/>
      <c r="R30" s="124"/>
      <c r="S30" s="117"/>
      <c r="T30" s="127"/>
      <c r="U30" s="21">
        <v>4</v>
      </c>
      <c r="V30" s="119"/>
      <c r="W30" s="138"/>
      <c r="X30" s="124"/>
      <c r="Y30" s="117"/>
      <c r="Z30" s="127"/>
      <c r="AA30" s="21">
        <v>4</v>
      </c>
      <c r="AB30" s="119"/>
      <c r="AC30" s="138"/>
      <c r="AD30" s="124"/>
      <c r="AE30" s="116"/>
      <c r="AF30" s="26"/>
    </row>
    <row r="31" spans="1:32" ht="14.5" customHeight="1" x14ac:dyDescent="0.2">
      <c r="C31" s="44"/>
      <c r="D31" s="44"/>
      <c r="G31" s="36"/>
      <c r="H31" s="127"/>
      <c r="I31" s="21">
        <v>5</v>
      </c>
      <c r="J31" s="120"/>
      <c r="K31" s="136"/>
      <c r="L31" s="141"/>
      <c r="M31" s="117"/>
      <c r="N31" s="127"/>
      <c r="O31" s="21">
        <v>5</v>
      </c>
      <c r="P31" s="120"/>
      <c r="Q31" s="139"/>
      <c r="R31" s="124"/>
      <c r="S31" s="117"/>
      <c r="T31" s="127"/>
      <c r="U31" s="21">
        <v>5</v>
      </c>
      <c r="V31" s="120"/>
      <c r="W31" s="139"/>
      <c r="X31" s="124"/>
      <c r="Y31" s="117"/>
      <c r="Z31" s="127"/>
      <c r="AA31" s="21">
        <v>5</v>
      </c>
      <c r="AB31" s="120"/>
      <c r="AC31" s="139"/>
      <c r="AD31" s="124"/>
      <c r="AE31" s="116"/>
      <c r="AF31" s="26"/>
    </row>
    <row r="32" spans="1:32" ht="15" x14ac:dyDescent="0.2">
      <c r="C32" s="44"/>
      <c r="D32" s="44"/>
      <c r="G32" s="36"/>
      <c r="H32" s="24"/>
      <c r="I32" s="22"/>
      <c r="J32" s="22"/>
      <c r="K32" s="22"/>
      <c r="L32" s="22"/>
      <c r="M32" s="90"/>
      <c r="N32" s="53"/>
      <c r="O32" s="54"/>
      <c r="P32" s="54"/>
      <c r="Q32" s="54"/>
      <c r="R32" s="54"/>
      <c r="S32" s="90"/>
      <c r="T32" s="53"/>
      <c r="U32" s="54"/>
      <c r="V32" s="54"/>
      <c r="W32" s="54"/>
      <c r="X32" s="54"/>
      <c r="Y32" s="90"/>
      <c r="Z32" s="53"/>
      <c r="AA32" s="54"/>
      <c r="AB32" s="54"/>
      <c r="AC32" s="54"/>
      <c r="AD32" s="54"/>
      <c r="AE32" s="91"/>
      <c r="AF32" s="26"/>
    </row>
    <row r="33" spans="2:32" ht="14.5" customHeight="1" x14ac:dyDescent="0.2">
      <c r="C33" s="46"/>
      <c r="D33" s="46"/>
      <c r="G33" s="36"/>
      <c r="H33" s="126" t="s">
        <v>138</v>
      </c>
      <c r="I33" s="25">
        <v>1</v>
      </c>
      <c r="J33" s="118" t="str">
        <f>IF('CRITERIA SELECTION'!H13 = "x", "Yes", "No")</f>
        <v>Yes</v>
      </c>
      <c r="K33" s="132">
        <v>5</v>
      </c>
      <c r="L33" s="140" t="s">
        <v>39</v>
      </c>
      <c r="M33" s="117"/>
      <c r="N33" s="126" t="s">
        <v>71</v>
      </c>
      <c r="O33" s="25">
        <v>1</v>
      </c>
      <c r="P33" s="118" t="str">
        <f>IF('CRITERIA SELECTION'!H31 = "x", "Yes", "No")</f>
        <v>Yes</v>
      </c>
      <c r="Q33" s="137">
        <v>5</v>
      </c>
      <c r="R33" s="123" t="s">
        <v>117</v>
      </c>
      <c r="S33" s="117" t="s">
        <v>136</v>
      </c>
      <c r="T33" s="126" t="s">
        <v>54</v>
      </c>
      <c r="U33" s="25">
        <v>1</v>
      </c>
      <c r="V33" s="118" t="str">
        <f>IF('CRITERIA SELECTION'!H43 = "x", "Yes", "No")</f>
        <v>No</v>
      </c>
      <c r="W33" s="128" t="str">
        <f>IFERROR(AVERAGE(W21,W27),"")</f>
        <v/>
      </c>
      <c r="X33" s="121" t="s">
        <v>130</v>
      </c>
      <c r="Y33" s="117" t="s">
        <v>136</v>
      </c>
      <c r="Z33" s="126" t="s">
        <v>57</v>
      </c>
      <c r="AA33" s="25">
        <v>1</v>
      </c>
      <c r="AB33" s="118" t="str">
        <f>IF('CRITERIA SELECTION'!H53 = "x", "Yes", "No")</f>
        <v>Yes</v>
      </c>
      <c r="AC33" s="137">
        <v>5</v>
      </c>
      <c r="AD33" s="123" t="s">
        <v>135</v>
      </c>
      <c r="AE33" s="116" t="s">
        <v>136</v>
      </c>
      <c r="AF33" s="26"/>
    </row>
    <row r="34" spans="2:32" ht="16" customHeight="1" x14ac:dyDescent="0.2">
      <c r="C34" s="41"/>
      <c r="D34" s="41"/>
      <c r="G34" s="36"/>
      <c r="H34" s="127"/>
      <c r="I34" s="21">
        <v>2</v>
      </c>
      <c r="J34" s="119"/>
      <c r="K34" s="133"/>
      <c r="L34" s="141"/>
      <c r="M34" s="117"/>
      <c r="N34" s="127"/>
      <c r="O34" s="21">
        <v>2</v>
      </c>
      <c r="P34" s="119"/>
      <c r="Q34" s="138"/>
      <c r="R34" s="124"/>
      <c r="S34" s="117"/>
      <c r="T34" s="127"/>
      <c r="U34" s="21">
        <v>2</v>
      </c>
      <c r="V34" s="119"/>
      <c r="W34" s="129"/>
      <c r="X34" s="122"/>
      <c r="Y34" s="117"/>
      <c r="Z34" s="127"/>
      <c r="AA34" s="21">
        <v>2</v>
      </c>
      <c r="AB34" s="119"/>
      <c r="AC34" s="138"/>
      <c r="AD34" s="124"/>
      <c r="AE34" s="116"/>
      <c r="AF34" s="26"/>
    </row>
    <row r="35" spans="2:32" ht="14.5" customHeight="1" x14ac:dyDescent="0.2">
      <c r="B35" s="42"/>
      <c r="C35" s="43"/>
      <c r="D35" s="43"/>
      <c r="G35" s="36"/>
      <c r="H35" s="127"/>
      <c r="I35" s="21">
        <v>3</v>
      </c>
      <c r="J35" s="119"/>
      <c r="K35" s="133"/>
      <c r="L35" s="141"/>
      <c r="M35" s="117"/>
      <c r="N35" s="127"/>
      <c r="O35" s="21">
        <v>3</v>
      </c>
      <c r="P35" s="119"/>
      <c r="Q35" s="138"/>
      <c r="R35" s="124"/>
      <c r="S35" s="117"/>
      <c r="T35" s="127"/>
      <c r="U35" s="21">
        <v>3</v>
      </c>
      <c r="V35" s="119"/>
      <c r="W35" s="129"/>
      <c r="X35" s="122"/>
      <c r="Y35" s="117"/>
      <c r="Z35" s="127"/>
      <c r="AA35" s="21">
        <v>3</v>
      </c>
      <c r="AB35" s="119"/>
      <c r="AC35" s="138"/>
      <c r="AD35" s="124"/>
      <c r="AE35" s="116"/>
      <c r="AF35" s="26"/>
    </row>
    <row r="36" spans="2:32" ht="14.5" customHeight="1" x14ac:dyDescent="0.2">
      <c r="B36" s="42"/>
      <c r="C36" s="44"/>
      <c r="D36" s="44"/>
      <c r="G36" s="36"/>
      <c r="H36" s="127"/>
      <c r="I36" s="21">
        <v>4</v>
      </c>
      <c r="J36" s="119"/>
      <c r="K36" s="133"/>
      <c r="L36" s="141"/>
      <c r="M36" s="117"/>
      <c r="N36" s="127"/>
      <c r="O36" s="21">
        <v>4</v>
      </c>
      <c r="P36" s="119"/>
      <c r="Q36" s="138"/>
      <c r="R36" s="124"/>
      <c r="S36" s="117"/>
      <c r="T36" s="127"/>
      <c r="U36" s="21">
        <v>4</v>
      </c>
      <c r="V36" s="119"/>
      <c r="W36" s="129"/>
      <c r="X36" s="122"/>
      <c r="Y36" s="117"/>
      <c r="Z36" s="127"/>
      <c r="AA36" s="21">
        <v>4</v>
      </c>
      <c r="AB36" s="119"/>
      <c r="AC36" s="138"/>
      <c r="AD36" s="124"/>
      <c r="AE36" s="116"/>
      <c r="AF36" s="26"/>
    </row>
    <row r="37" spans="2:32" ht="14.5" customHeight="1" x14ac:dyDescent="0.2">
      <c r="C37" s="47"/>
      <c r="D37" s="47"/>
      <c r="G37" s="36"/>
      <c r="H37" s="127"/>
      <c r="I37" s="21">
        <v>5</v>
      </c>
      <c r="J37" s="120"/>
      <c r="K37" s="136"/>
      <c r="L37" s="141"/>
      <c r="M37" s="117"/>
      <c r="N37" s="127"/>
      <c r="O37" s="21">
        <v>5</v>
      </c>
      <c r="P37" s="120"/>
      <c r="Q37" s="139"/>
      <c r="R37" s="124"/>
      <c r="S37" s="117"/>
      <c r="T37" s="127"/>
      <c r="U37" s="21">
        <v>5</v>
      </c>
      <c r="V37" s="120"/>
      <c r="W37" s="130"/>
      <c r="X37" s="122"/>
      <c r="Y37" s="117"/>
      <c r="Z37" s="127"/>
      <c r="AA37" s="21">
        <v>5</v>
      </c>
      <c r="AB37" s="120"/>
      <c r="AC37" s="139"/>
      <c r="AD37" s="124"/>
      <c r="AE37" s="116"/>
      <c r="AF37" s="26"/>
    </row>
    <row r="38" spans="2:32" ht="15" x14ac:dyDescent="0.2">
      <c r="C38" s="47"/>
      <c r="D38" s="47"/>
      <c r="G38" s="36"/>
      <c r="H38" s="24"/>
      <c r="I38" s="22"/>
      <c r="J38" s="22"/>
      <c r="K38" s="22"/>
      <c r="L38" s="22"/>
      <c r="M38" s="90"/>
      <c r="N38" s="53"/>
      <c r="O38" s="54"/>
      <c r="P38" s="54"/>
      <c r="Q38" s="54"/>
      <c r="R38" s="54"/>
      <c r="S38" s="90"/>
      <c r="T38" s="84"/>
      <c r="U38" s="85"/>
      <c r="V38" s="85"/>
      <c r="W38" s="85"/>
      <c r="X38" s="86"/>
      <c r="Y38" s="90"/>
      <c r="Z38" s="53"/>
      <c r="AA38" s="54"/>
      <c r="AB38" s="54"/>
      <c r="AC38" s="54"/>
      <c r="AD38" s="54"/>
      <c r="AE38" s="91"/>
      <c r="AF38" s="26"/>
    </row>
    <row r="39" spans="2:32" ht="14.5" customHeight="1" x14ac:dyDescent="0.2">
      <c r="C39" s="44"/>
      <c r="D39" s="44"/>
      <c r="G39" s="36"/>
      <c r="H39" s="126" t="s">
        <v>11</v>
      </c>
      <c r="I39" s="21">
        <v>1</v>
      </c>
      <c r="J39" s="118" t="str">
        <f>IF('CRITERIA SELECTION'!H13 = "x", "Yes", "No")</f>
        <v>Yes</v>
      </c>
      <c r="K39" s="137">
        <f>IF(OR(K27="",K33=""),"",IF((K33-K27)&lt;0,0,K33-K27+1))</f>
        <v>3</v>
      </c>
      <c r="L39" s="123" t="s">
        <v>146</v>
      </c>
      <c r="M39" s="117" t="s">
        <v>136</v>
      </c>
      <c r="N39" s="126" t="s">
        <v>114</v>
      </c>
      <c r="O39" s="25">
        <v>1</v>
      </c>
      <c r="P39" s="118" t="str">
        <f>IF('CRITERIA SELECTION'!H32 = "x", "Yes", "No")</f>
        <v>Yes</v>
      </c>
      <c r="Q39" s="137">
        <v>5</v>
      </c>
      <c r="R39" s="123" t="s">
        <v>118</v>
      </c>
      <c r="S39" s="117" t="s">
        <v>136</v>
      </c>
      <c r="T39" s="126" t="s">
        <v>58</v>
      </c>
      <c r="U39" s="25">
        <v>1</v>
      </c>
      <c r="V39" s="118" t="str">
        <f>IF('CRITERIA SELECTION'!H44 = "x", "Yes", "No")</f>
        <v>No</v>
      </c>
      <c r="W39" s="137"/>
      <c r="X39" s="123" t="s">
        <v>131</v>
      </c>
      <c r="Y39" s="117" t="s">
        <v>136</v>
      </c>
      <c r="Z39" s="126" t="s">
        <v>6</v>
      </c>
      <c r="AA39" s="25">
        <v>1</v>
      </c>
      <c r="AB39" s="118" t="str">
        <f>IF('CRITERIA SELECTION'!H54 = "x", "Yes", "No")</f>
        <v>Yes</v>
      </c>
      <c r="AC39" s="137">
        <v>5</v>
      </c>
      <c r="AD39" s="123" t="s">
        <v>135</v>
      </c>
      <c r="AE39" s="116" t="s">
        <v>136</v>
      </c>
      <c r="AF39" s="26"/>
    </row>
    <row r="40" spans="2:32" ht="14.5" customHeight="1" x14ac:dyDescent="0.2">
      <c r="C40" s="47"/>
      <c r="D40" s="47"/>
      <c r="G40" s="36"/>
      <c r="H40" s="127"/>
      <c r="I40" s="21">
        <v>2</v>
      </c>
      <c r="J40" s="119"/>
      <c r="K40" s="138"/>
      <c r="L40" s="124"/>
      <c r="M40" s="117"/>
      <c r="N40" s="127"/>
      <c r="O40" s="21">
        <v>2</v>
      </c>
      <c r="P40" s="119"/>
      <c r="Q40" s="138"/>
      <c r="R40" s="124"/>
      <c r="S40" s="117"/>
      <c r="T40" s="127"/>
      <c r="U40" s="21">
        <v>2</v>
      </c>
      <c r="V40" s="119"/>
      <c r="W40" s="138"/>
      <c r="X40" s="124"/>
      <c r="Y40" s="117"/>
      <c r="Z40" s="127"/>
      <c r="AA40" s="21">
        <v>2</v>
      </c>
      <c r="AB40" s="119"/>
      <c r="AC40" s="138"/>
      <c r="AD40" s="124"/>
      <c r="AE40" s="116"/>
      <c r="AF40" s="26"/>
    </row>
    <row r="41" spans="2:32" ht="14.5" customHeight="1" x14ac:dyDescent="0.2">
      <c r="C41" s="47"/>
      <c r="D41" s="47"/>
      <c r="G41" s="36"/>
      <c r="H41" s="127"/>
      <c r="I41" s="21">
        <v>3</v>
      </c>
      <c r="J41" s="119"/>
      <c r="K41" s="138"/>
      <c r="L41" s="124"/>
      <c r="M41" s="117"/>
      <c r="N41" s="127"/>
      <c r="O41" s="21">
        <v>3</v>
      </c>
      <c r="P41" s="119"/>
      <c r="Q41" s="138"/>
      <c r="R41" s="124"/>
      <c r="S41" s="117"/>
      <c r="T41" s="127"/>
      <c r="U41" s="21">
        <v>3</v>
      </c>
      <c r="V41" s="119"/>
      <c r="W41" s="138"/>
      <c r="X41" s="124"/>
      <c r="Y41" s="117"/>
      <c r="Z41" s="127"/>
      <c r="AA41" s="21">
        <v>3</v>
      </c>
      <c r="AB41" s="119"/>
      <c r="AC41" s="138"/>
      <c r="AD41" s="124"/>
      <c r="AE41" s="116"/>
      <c r="AF41" s="26"/>
    </row>
    <row r="42" spans="2:32" ht="14.5" customHeight="1" x14ac:dyDescent="0.2">
      <c r="C42" s="44"/>
      <c r="D42" s="44"/>
      <c r="G42" s="36"/>
      <c r="H42" s="127"/>
      <c r="I42" s="21">
        <v>4</v>
      </c>
      <c r="J42" s="119"/>
      <c r="K42" s="138"/>
      <c r="L42" s="124"/>
      <c r="M42" s="117"/>
      <c r="N42" s="127"/>
      <c r="O42" s="21">
        <v>4</v>
      </c>
      <c r="P42" s="119"/>
      <c r="Q42" s="138"/>
      <c r="R42" s="124"/>
      <c r="S42" s="117"/>
      <c r="T42" s="127"/>
      <c r="U42" s="21">
        <v>4</v>
      </c>
      <c r="V42" s="119"/>
      <c r="W42" s="138"/>
      <c r="X42" s="124"/>
      <c r="Y42" s="117"/>
      <c r="Z42" s="127"/>
      <c r="AA42" s="21">
        <v>4</v>
      </c>
      <c r="AB42" s="119"/>
      <c r="AC42" s="138"/>
      <c r="AD42" s="124"/>
      <c r="AE42" s="116"/>
      <c r="AF42" s="26"/>
    </row>
    <row r="43" spans="2:32" ht="14.5" customHeight="1" thickBot="1" x14ac:dyDescent="0.25">
      <c r="C43" s="43"/>
      <c r="D43" s="43"/>
      <c r="G43" s="36"/>
      <c r="H43" s="127"/>
      <c r="I43" s="25">
        <v>5</v>
      </c>
      <c r="J43" s="120"/>
      <c r="K43" s="139"/>
      <c r="L43" s="124"/>
      <c r="M43" s="117"/>
      <c r="N43" s="127"/>
      <c r="O43" s="21">
        <v>5</v>
      </c>
      <c r="P43" s="120"/>
      <c r="Q43" s="139"/>
      <c r="R43" s="124"/>
      <c r="S43" s="117"/>
      <c r="T43" s="127"/>
      <c r="U43" s="21">
        <v>5</v>
      </c>
      <c r="V43" s="120"/>
      <c r="W43" s="139"/>
      <c r="X43" s="124"/>
      <c r="Y43" s="117"/>
      <c r="Z43" s="162"/>
      <c r="AA43" s="21">
        <v>5</v>
      </c>
      <c r="AB43" s="120"/>
      <c r="AC43" s="139"/>
      <c r="AD43" s="124"/>
      <c r="AE43" s="116"/>
      <c r="AF43" s="26"/>
    </row>
    <row r="44" spans="2:32" ht="16" thickTop="1" x14ac:dyDescent="0.2">
      <c r="C44" s="47"/>
      <c r="D44" s="47"/>
      <c r="G44" s="36"/>
      <c r="H44" s="53"/>
      <c r="I44" s="54"/>
      <c r="J44" s="54"/>
      <c r="K44" s="54"/>
      <c r="L44" s="54"/>
      <c r="M44" s="90"/>
      <c r="N44" s="53"/>
      <c r="O44" s="54"/>
      <c r="P44" s="54"/>
      <c r="Q44" s="54"/>
      <c r="R44" s="54"/>
      <c r="S44" s="90"/>
      <c r="T44" s="53"/>
      <c r="U44" s="54"/>
      <c r="V44" s="54"/>
      <c r="W44" s="54"/>
      <c r="X44" s="54"/>
      <c r="Y44" s="91"/>
      <c r="Z44" s="83"/>
      <c r="AA44" s="83"/>
      <c r="AB44" s="83"/>
      <c r="AC44" s="83"/>
      <c r="AD44" s="83"/>
      <c r="AF44" s="95"/>
    </row>
    <row r="45" spans="2:32" ht="14.5" customHeight="1" x14ac:dyDescent="0.2">
      <c r="C45" s="44"/>
      <c r="D45" s="44"/>
      <c r="G45" s="36"/>
      <c r="H45" s="126" t="s">
        <v>68</v>
      </c>
      <c r="I45" s="25">
        <v>1</v>
      </c>
      <c r="J45" s="118" t="str">
        <f>IF('CRITERIA SELECTION'!H14 = "x", "Yes", "No")</f>
        <v>No</v>
      </c>
      <c r="K45" s="132"/>
      <c r="L45" s="123" t="s">
        <v>104</v>
      </c>
      <c r="M45" s="117" t="s">
        <v>136</v>
      </c>
      <c r="N45" s="142" t="s">
        <v>60</v>
      </c>
      <c r="O45" s="23">
        <v>1</v>
      </c>
      <c r="P45" s="118" t="str">
        <f>IF('CRITERIA SELECTION'!H34 = "x", "Yes", "No")</f>
        <v>No</v>
      </c>
      <c r="Q45" s="137"/>
      <c r="R45" s="121" t="s">
        <v>121</v>
      </c>
      <c r="S45" s="117" t="s">
        <v>136</v>
      </c>
      <c r="T45" s="126" t="s">
        <v>12</v>
      </c>
      <c r="U45" s="25">
        <v>1</v>
      </c>
      <c r="V45" s="118" t="str">
        <f>IF('CRITERIA SELECTION'!H46 = "x", "Yes", "No")</f>
        <v>No</v>
      </c>
      <c r="W45" s="137"/>
      <c r="X45" s="123" t="s">
        <v>117</v>
      </c>
      <c r="Y45" s="116" t="s">
        <v>136</v>
      </c>
      <c r="Z45" s="26"/>
      <c r="AA45" s="26"/>
      <c r="AB45" s="26"/>
      <c r="AC45" s="26"/>
      <c r="AD45" s="26"/>
      <c r="AE45" s="115" t="s">
        <v>136</v>
      </c>
      <c r="AF45" s="26"/>
    </row>
    <row r="46" spans="2:32" ht="14.5" customHeight="1" x14ac:dyDescent="0.2">
      <c r="C46" s="47"/>
      <c r="D46" s="47"/>
      <c r="G46" s="36"/>
      <c r="H46" s="127"/>
      <c r="I46" s="21">
        <v>2</v>
      </c>
      <c r="J46" s="119"/>
      <c r="K46" s="133"/>
      <c r="L46" s="124"/>
      <c r="M46" s="117"/>
      <c r="N46" s="143"/>
      <c r="O46" s="21">
        <v>2</v>
      </c>
      <c r="P46" s="119"/>
      <c r="Q46" s="138"/>
      <c r="R46" s="122"/>
      <c r="S46" s="117"/>
      <c r="T46" s="127"/>
      <c r="U46" s="21">
        <v>2</v>
      </c>
      <c r="V46" s="119"/>
      <c r="W46" s="138"/>
      <c r="X46" s="124"/>
      <c r="Y46" s="116"/>
      <c r="Z46" s="26"/>
      <c r="AA46" s="26"/>
      <c r="AB46" s="26"/>
      <c r="AC46" s="26"/>
      <c r="AD46" s="26"/>
      <c r="AE46" s="115"/>
      <c r="AF46" s="26"/>
    </row>
    <row r="47" spans="2:32" ht="14.5" customHeight="1" x14ac:dyDescent="0.2">
      <c r="C47" s="47"/>
      <c r="D47" s="47"/>
      <c r="G47" s="36"/>
      <c r="H47" s="127"/>
      <c r="I47" s="21">
        <v>3</v>
      </c>
      <c r="J47" s="119"/>
      <c r="K47" s="133"/>
      <c r="L47" s="124"/>
      <c r="M47" s="117"/>
      <c r="N47" s="143"/>
      <c r="O47" s="21">
        <v>3</v>
      </c>
      <c r="P47" s="119"/>
      <c r="Q47" s="138"/>
      <c r="R47" s="122"/>
      <c r="S47" s="117"/>
      <c r="T47" s="127"/>
      <c r="U47" s="21">
        <v>3</v>
      </c>
      <c r="V47" s="119"/>
      <c r="W47" s="138"/>
      <c r="X47" s="124"/>
      <c r="Y47" s="116"/>
      <c r="Z47" s="26"/>
      <c r="AA47" s="26"/>
      <c r="AB47" s="26"/>
      <c r="AC47" s="26"/>
      <c r="AD47" s="26"/>
      <c r="AE47" s="115"/>
      <c r="AF47" s="26"/>
    </row>
    <row r="48" spans="2:32" ht="14.5" customHeight="1" x14ac:dyDescent="0.2">
      <c r="C48" s="44"/>
      <c r="D48" s="44"/>
      <c r="G48" s="36"/>
      <c r="H48" s="127"/>
      <c r="I48" s="21">
        <v>4</v>
      </c>
      <c r="J48" s="119"/>
      <c r="K48" s="133"/>
      <c r="L48" s="124"/>
      <c r="M48" s="117"/>
      <c r="N48" s="143"/>
      <c r="O48" s="21">
        <v>4</v>
      </c>
      <c r="P48" s="119"/>
      <c r="Q48" s="138"/>
      <c r="R48" s="122"/>
      <c r="S48" s="117"/>
      <c r="T48" s="127"/>
      <c r="U48" s="21">
        <v>4</v>
      </c>
      <c r="V48" s="119"/>
      <c r="W48" s="138"/>
      <c r="X48" s="124"/>
      <c r="Y48" s="116"/>
      <c r="Z48" s="26"/>
      <c r="AA48" s="26"/>
      <c r="AB48" s="26"/>
      <c r="AC48" s="26"/>
      <c r="AD48" s="26"/>
      <c r="AE48" s="115"/>
      <c r="AF48" s="26"/>
    </row>
    <row r="49" spans="1:32" ht="14.5" customHeight="1" x14ac:dyDescent="0.2">
      <c r="B49" s="42"/>
      <c r="C49" s="43"/>
      <c r="D49" s="43"/>
      <c r="G49" s="36"/>
      <c r="H49" s="127"/>
      <c r="I49" s="21">
        <v>5</v>
      </c>
      <c r="J49" s="120"/>
      <c r="K49" s="136"/>
      <c r="L49" s="124"/>
      <c r="M49" s="117"/>
      <c r="N49" s="143"/>
      <c r="O49" s="21">
        <v>5</v>
      </c>
      <c r="P49" s="120"/>
      <c r="Q49" s="139"/>
      <c r="R49" s="122"/>
      <c r="S49" s="117"/>
      <c r="T49" s="162"/>
      <c r="U49" s="82">
        <v>5</v>
      </c>
      <c r="V49" s="119"/>
      <c r="W49" s="138"/>
      <c r="X49" s="125"/>
      <c r="Y49" s="116"/>
      <c r="Z49" s="26"/>
      <c r="AA49" s="26"/>
      <c r="AB49" s="26"/>
      <c r="AC49" s="26"/>
      <c r="AD49" s="26"/>
      <c r="AE49" s="115"/>
      <c r="AF49" s="26"/>
    </row>
    <row r="50" spans="1:32" ht="15" x14ac:dyDescent="0.2">
      <c r="C50" s="44"/>
      <c r="D50" s="44"/>
      <c r="G50" s="36"/>
      <c r="H50" s="53"/>
      <c r="I50" s="54"/>
      <c r="J50" s="54"/>
      <c r="K50" s="54"/>
      <c r="L50" s="54"/>
      <c r="M50" s="90"/>
      <c r="N50" s="53"/>
      <c r="O50" s="54"/>
      <c r="P50" s="54"/>
      <c r="Q50" s="54"/>
      <c r="R50" s="54"/>
      <c r="S50" s="90"/>
      <c r="T50" s="84"/>
      <c r="U50" s="85"/>
      <c r="V50" s="85"/>
      <c r="W50" s="85"/>
      <c r="X50" s="86"/>
      <c r="Y50" s="91"/>
      <c r="Z50" s="26"/>
      <c r="AA50" s="26"/>
      <c r="AB50" s="26"/>
      <c r="AC50" s="26"/>
      <c r="AD50" s="26"/>
      <c r="AF50" s="26"/>
    </row>
    <row r="51" spans="1:32" ht="14.5" customHeight="1" x14ac:dyDescent="0.2">
      <c r="C51" s="44"/>
      <c r="D51" s="44"/>
      <c r="G51" s="36"/>
      <c r="H51" s="126" t="s">
        <v>9</v>
      </c>
      <c r="I51" s="25">
        <v>1</v>
      </c>
      <c r="J51" s="118" t="str">
        <f>IF('CRITERIA SELECTION'!H16 = "x", "Yes", "No")</f>
        <v>No</v>
      </c>
      <c r="K51" s="132"/>
      <c r="L51" s="123" t="s">
        <v>105</v>
      </c>
      <c r="M51" s="117" t="s">
        <v>136</v>
      </c>
      <c r="N51" s="126" t="s">
        <v>4</v>
      </c>
      <c r="O51" s="25">
        <v>1</v>
      </c>
      <c r="P51" s="118" t="str">
        <f>IF('CRITERIA SELECTION'!H35 = "x", "Yes", "No")</f>
        <v>No</v>
      </c>
      <c r="Q51" s="137"/>
      <c r="R51" s="121" t="s">
        <v>122</v>
      </c>
      <c r="S51" s="117" t="s">
        <v>136</v>
      </c>
      <c r="T51" s="159" t="s">
        <v>55</v>
      </c>
      <c r="U51" s="97">
        <v>1</v>
      </c>
      <c r="V51" s="118" t="str">
        <f>IF('CRITERIA SELECTION'!H47 = "x", "Yes", "No")</f>
        <v>No</v>
      </c>
      <c r="W51" s="137"/>
      <c r="X51" s="123" t="s">
        <v>117</v>
      </c>
      <c r="Y51" s="116" t="s">
        <v>136</v>
      </c>
      <c r="Z51" s="26"/>
      <c r="AA51" s="26"/>
      <c r="AB51" s="26"/>
      <c r="AC51" s="26"/>
      <c r="AD51" s="26"/>
      <c r="AE51" s="115" t="s">
        <v>136</v>
      </c>
      <c r="AF51" s="26"/>
    </row>
    <row r="52" spans="1:32" ht="14.5" customHeight="1" x14ac:dyDescent="0.2">
      <c r="C52" s="44"/>
      <c r="D52" s="44"/>
      <c r="G52" s="36"/>
      <c r="H52" s="127"/>
      <c r="I52" s="21">
        <v>2</v>
      </c>
      <c r="J52" s="119"/>
      <c r="K52" s="133"/>
      <c r="L52" s="124"/>
      <c r="M52" s="117"/>
      <c r="N52" s="127"/>
      <c r="O52" s="21">
        <v>2</v>
      </c>
      <c r="P52" s="119"/>
      <c r="Q52" s="138"/>
      <c r="R52" s="122"/>
      <c r="S52" s="117"/>
      <c r="T52" s="160"/>
      <c r="U52" s="98">
        <v>2</v>
      </c>
      <c r="V52" s="119"/>
      <c r="W52" s="138"/>
      <c r="X52" s="124"/>
      <c r="Y52" s="116"/>
      <c r="Z52" s="26"/>
      <c r="AA52" s="26"/>
      <c r="AB52" s="26"/>
      <c r="AC52" s="26"/>
      <c r="AD52" s="26"/>
      <c r="AE52" s="115"/>
      <c r="AF52" s="26"/>
    </row>
    <row r="53" spans="1:32" s="18" customFormat="1" ht="14.5" customHeight="1" x14ac:dyDescent="0.2">
      <c r="A53" s="26"/>
      <c r="B53" s="48"/>
      <c r="C53" s="49"/>
      <c r="D53" s="49"/>
      <c r="E53" s="50"/>
      <c r="F53" s="50"/>
      <c r="G53" s="37"/>
      <c r="H53" s="127"/>
      <c r="I53" s="21">
        <v>3</v>
      </c>
      <c r="J53" s="119"/>
      <c r="K53" s="133"/>
      <c r="L53" s="124"/>
      <c r="M53" s="117"/>
      <c r="N53" s="127"/>
      <c r="O53" s="21">
        <v>3</v>
      </c>
      <c r="P53" s="119"/>
      <c r="Q53" s="138"/>
      <c r="R53" s="122"/>
      <c r="S53" s="117"/>
      <c r="T53" s="160"/>
      <c r="U53" s="98">
        <v>3</v>
      </c>
      <c r="V53" s="119"/>
      <c r="W53" s="138"/>
      <c r="X53" s="124"/>
      <c r="Y53" s="116"/>
      <c r="Z53" s="26"/>
      <c r="AA53" s="26"/>
      <c r="AB53" s="26"/>
      <c r="AC53" s="26"/>
      <c r="AD53" s="26"/>
      <c r="AE53" s="115"/>
      <c r="AF53" s="26"/>
    </row>
    <row r="54" spans="1:32" ht="16" customHeight="1" x14ac:dyDescent="0.2">
      <c r="C54" s="41"/>
      <c r="D54" s="41"/>
      <c r="G54" s="36"/>
      <c r="H54" s="127"/>
      <c r="I54" s="21">
        <v>4</v>
      </c>
      <c r="J54" s="119"/>
      <c r="K54" s="133"/>
      <c r="L54" s="124"/>
      <c r="M54" s="117"/>
      <c r="N54" s="127"/>
      <c r="O54" s="21">
        <v>4</v>
      </c>
      <c r="P54" s="119"/>
      <c r="Q54" s="138"/>
      <c r="R54" s="122"/>
      <c r="S54" s="117"/>
      <c r="T54" s="160"/>
      <c r="U54" s="98">
        <v>4</v>
      </c>
      <c r="V54" s="119"/>
      <c r="W54" s="138"/>
      <c r="X54" s="124"/>
      <c r="Y54" s="116"/>
      <c r="Z54" s="26"/>
      <c r="AA54" s="26"/>
      <c r="AB54" s="26"/>
      <c r="AC54" s="26"/>
      <c r="AD54" s="26"/>
      <c r="AE54" s="115"/>
      <c r="AF54" s="26"/>
    </row>
    <row r="55" spans="1:32" ht="14.5" customHeight="1" thickBot="1" x14ac:dyDescent="0.25">
      <c r="B55" s="42"/>
      <c r="C55" s="43"/>
      <c r="D55" s="43"/>
      <c r="G55" s="36"/>
      <c r="H55" s="127"/>
      <c r="I55" s="21">
        <v>5</v>
      </c>
      <c r="J55" s="120"/>
      <c r="K55" s="136"/>
      <c r="L55" s="124"/>
      <c r="M55" s="117"/>
      <c r="N55" s="127"/>
      <c r="O55" s="21">
        <v>5</v>
      </c>
      <c r="P55" s="120"/>
      <c r="Q55" s="139"/>
      <c r="R55" s="122"/>
      <c r="S55" s="117"/>
      <c r="T55" s="161"/>
      <c r="U55" s="99">
        <v>5</v>
      </c>
      <c r="V55" s="119"/>
      <c r="W55" s="138"/>
      <c r="X55" s="125"/>
      <c r="Y55" s="116"/>
      <c r="Z55" s="26"/>
      <c r="AA55" s="26"/>
      <c r="AB55" s="26"/>
      <c r="AC55" s="26"/>
      <c r="AD55" s="26"/>
      <c r="AE55" s="115"/>
      <c r="AF55" s="26"/>
    </row>
    <row r="56" spans="1:32" ht="16" thickTop="1" x14ac:dyDescent="0.2">
      <c r="C56" s="44"/>
      <c r="D56" s="44"/>
      <c r="G56" s="36"/>
      <c r="H56" s="53"/>
      <c r="I56" s="54"/>
      <c r="J56" s="54"/>
      <c r="K56" s="54"/>
      <c r="L56" s="54"/>
      <c r="M56" s="90"/>
      <c r="N56" s="53"/>
      <c r="O56" s="54"/>
      <c r="P56" s="54"/>
      <c r="Q56" s="54"/>
      <c r="R56" s="54"/>
      <c r="S56" s="91"/>
      <c r="T56" s="83"/>
      <c r="U56" s="83"/>
      <c r="V56" s="83"/>
      <c r="W56" s="83"/>
      <c r="X56" s="83"/>
      <c r="Z56" s="26"/>
      <c r="AA56" s="26"/>
      <c r="AB56" s="26"/>
      <c r="AC56" s="26"/>
      <c r="AD56" s="26"/>
      <c r="AF56" s="26"/>
    </row>
    <row r="57" spans="1:32" ht="14.5" customHeight="1" x14ac:dyDescent="0.2">
      <c r="C57" s="47"/>
      <c r="D57" s="47"/>
      <c r="G57" s="36"/>
      <c r="H57" s="126" t="s">
        <v>147</v>
      </c>
      <c r="I57" s="25">
        <v>1</v>
      </c>
      <c r="J57" s="118" t="str">
        <f>IF('CRITERIA SELECTION'!H17 = "x", "Yes", "No")</f>
        <v>No</v>
      </c>
      <c r="K57" s="132"/>
      <c r="L57" s="123" t="s">
        <v>40</v>
      </c>
      <c r="M57" s="117"/>
      <c r="N57" s="126" t="s">
        <v>61</v>
      </c>
      <c r="O57" s="25">
        <v>1</v>
      </c>
      <c r="P57" s="118" t="str">
        <f>IF('CRITERIA SELECTION'!H36 = "x", "Yes", "No")</f>
        <v>No</v>
      </c>
      <c r="Q57" s="137"/>
      <c r="R57" s="123" t="s">
        <v>5</v>
      </c>
      <c r="S57" s="116" t="s">
        <v>136</v>
      </c>
      <c r="T57" s="26"/>
      <c r="U57" s="26"/>
      <c r="V57" s="26"/>
      <c r="W57" s="26"/>
      <c r="X57" s="26"/>
      <c r="Y57" s="115" t="s">
        <v>136</v>
      </c>
      <c r="Z57" s="26"/>
      <c r="AA57" s="26"/>
      <c r="AB57" s="26"/>
      <c r="AC57" s="26"/>
      <c r="AD57" s="26"/>
      <c r="AE57" s="115" t="s">
        <v>136</v>
      </c>
      <c r="AF57" s="26"/>
    </row>
    <row r="58" spans="1:32" ht="14.5" customHeight="1" x14ac:dyDescent="0.2">
      <c r="C58" s="47"/>
      <c r="D58" s="47"/>
      <c r="G58" s="36"/>
      <c r="H58" s="127"/>
      <c r="I58" s="21">
        <v>2</v>
      </c>
      <c r="J58" s="119"/>
      <c r="K58" s="133"/>
      <c r="L58" s="124"/>
      <c r="M58" s="117"/>
      <c r="N58" s="127"/>
      <c r="O58" s="21">
        <v>2</v>
      </c>
      <c r="P58" s="119"/>
      <c r="Q58" s="138"/>
      <c r="R58" s="124"/>
      <c r="S58" s="116"/>
      <c r="T58" s="26"/>
      <c r="U58" s="26"/>
      <c r="V58" s="26"/>
      <c r="W58" s="26"/>
      <c r="X58" s="26"/>
      <c r="Y58" s="115"/>
      <c r="Z58" s="26"/>
      <c r="AA58" s="26"/>
      <c r="AB58" s="26"/>
      <c r="AC58" s="26"/>
      <c r="AD58" s="26"/>
      <c r="AE58" s="115"/>
      <c r="AF58" s="26"/>
    </row>
    <row r="59" spans="1:32" ht="14.5" customHeight="1" x14ac:dyDescent="0.2">
      <c r="C59" s="44"/>
      <c r="D59" s="44"/>
      <c r="G59" s="36"/>
      <c r="H59" s="127"/>
      <c r="I59" s="21">
        <v>3</v>
      </c>
      <c r="J59" s="119"/>
      <c r="K59" s="133"/>
      <c r="L59" s="124"/>
      <c r="M59" s="117"/>
      <c r="N59" s="127"/>
      <c r="O59" s="21">
        <v>3</v>
      </c>
      <c r="P59" s="119"/>
      <c r="Q59" s="138"/>
      <c r="R59" s="124"/>
      <c r="S59" s="116"/>
      <c r="T59" s="26"/>
      <c r="U59" s="26"/>
      <c r="V59" s="26"/>
      <c r="W59" s="26"/>
      <c r="X59" s="26"/>
      <c r="Y59" s="115"/>
      <c r="Z59" s="26"/>
      <c r="AA59" s="26"/>
      <c r="AB59" s="26"/>
      <c r="AC59" s="26"/>
      <c r="AD59" s="26"/>
      <c r="AE59" s="115"/>
      <c r="AF59" s="26"/>
    </row>
    <row r="60" spans="1:32" ht="14.5" customHeight="1" x14ac:dyDescent="0.2">
      <c r="C60" s="47"/>
      <c r="D60" s="47"/>
      <c r="G60" s="36"/>
      <c r="H60" s="127"/>
      <c r="I60" s="21">
        <v>4</v>
      </c>
      <c r="J60" s="119"/>
      <c r="K60" s="133"/>
      <c r="L60" s="124"/>
      <c r="M60" s="117"/>
      <c r="N60" s="127"/>
      <c r="O60" s="21">
        <v>4</v>
      </c>
      <c r="P60" s="119"/>
      <c r="Q60" s="138"/>
      <c r="R60" s="124"/>
      <c r="S60" s="116"/>
      <c r="T60" s="26"/>
      <c r="U60" s="26"/>
      <c r="V60" s="26"/>
      <c r="W60" s="26"/>
      <c r="X60" s="26"/>
      <c r="Y60" s="115"/>
      <c r="Z60" s="26"/>
      <c r="AA60" s="26"/>
      <c r="AB60" s="26"/>
      <c r="AC60" s="26"/>
      <c r="AD60" s="26"/>
      <c r="AE60" s="115"/>
      <c r="AF60" s="26"/>
    </row>
    <row r="61" spans="1:32" ht="14.5" customHeight="1" x14ac:dyDescent="0.2">
      <c r="C61" s="47"/>
      <c r="D61" s="47"/>
      <c r="G61" s="36"/>
      <c r="H61" s="127"/>
      <c r="I61" s="21">
        <v>5</v>
      </c>
      <c r="J61" s="120"/>
      <c r="K61" s="136"/>
      <c r="L61" s="124"/>
      <c r="M61" s="117"/>
      <c r="N61" s="127"/>
      <c r="O61" s="21">
        <v>5</v>
      </c>
      <c r="P61" s="120"/>
      <c r="Q61" s="139"/>
      <c r="R61" s="124"/>
      <c r="S61" s="116"/>
      <c r="T61" s="26"/>
      <c r="U61" s="26"/>
      <c r="V61" s="26"/>
      <c r="W61" s="26"/>
      <c r="X61" s="26"/>
      <c r="Y61" s="115"/>
      <c r="Z61" s="26"/>
      <c r="AA61" s="26"/>
      <c r="AB61" s="26"/>
      <c r="AC61" s="26"/>
      <c r="AD61" s="26"/>
      <c r="AE61" s="115"/>
      <c r="AF61" s="26"/>
    </row>
    <row r="62" spans="1:32" ht="15" x14ac:dyDescent="0.2">
      <c r="C62" s="47"/>
      <c r="D62" s="47"/>
      <c r="G62" s="36"/>
      <c r="H62" s="24"/>
      <c r="I62" s="22"/>
      <c r="J62" s="22"/>
      <c r="K62" s="22"/>
      <c r="L62" s="22"/>
      <c r="M62" s="90"/>
      <c r="N62" s="53"/>
      <c r="O62" s="54"/>
      <c r="P62" s="54"/>
      <c r="Q62" s="54"/>
      <c r="R62" s="54"/>
      <c r="S62" s="91"/>
      <c r="T62" s="26"/>
      <c r="U62" s="26"/>
      <c r="V62" s="26"/>
      <c r="W62" s="26"/>
      <c r="X62" s="26"/>
      <c r="Z62" s="26"/>
      <c r="AA62" s="26"/>
      <c r="AB62" s="26"/>
      <c r="AC62" s="26"/>
      <c r="AD62" s="26"/>
      <c r="AF62" s="26"/>
    </row>
    <row r="63" spans="1:32" ht="14.5" customHeight="1" x14ac:dyDescent="0.2">
      <c r="C63" s="47"/>
      <c r="D63" s="47"/>
      <c r="G63" s="36"/>
      <c r="H63" s="126" t="s">
        <v>139</v>
      </c>
      <c r="I63" s="25">
        <v>1</v>
      </c>
      <c r="J63" s="118" t="str">
        <f>IF('CRITERIA SELECTION'!H17 = "x", "Yes", "No")</f>
        <v>No</v>
      </c>
      <c r="K63" s="132"/>
      <c r="L63" s="123" t="s">
        <v>40</v>
      </c>
      <c r="M63" s="117"/>
      <c r="N63" s="126" t="s">
        <v>72</v>
      </c>
      <c r="O63" s="25">
        <v>1</v>
      </c>
      <c r="P63" s="118" t="str">
        <f>IF('CRITERIA SELECTION'!H37 = "x", "Yes", "No")</f>
        <v>No</v>
      </c>
      <c r="Q63" s="137"/>
      <c r="R63" s="123" t="s">
        <v>123</v>
      </c>
      <c r="S63" s="116" t="s">
        <v>136</v>
      </c>
      <c r="T63" s="26"/>
      <c r="U63" s="26"/>
      <c r="V63" s="26"/>
      <c r="W63" s="26"/>
      <c r="X63" s="26"/>
      <c r="Y63" s="115" t="s">
        <v>136</v>
      </c>
      <c r="Z63" s="26"/>
      <c r="AA63" s="26"/>
      <c r="AB63" s="26"/>
      <c r="AC63" s="26"/>
      <c r="AD63" s="26"/>
      <c r="AE63" s="115" t="s">
        <v>136</v>
      </c>
      <c r="AF63" s="26"/>
    </row>
    <row r="64" spans="1:32" ht="14.5" customHeight="1" x14ac:dyDescent="0.2">
      <c r="B64" s="42"/>
      <c r="C64" s="43"/>
      <c r="D64" s="43"/>
      <c r="G64" s="36"/>
      <c r="H64" s="127"/>
      <c r="I64" s="21">
        <v>2</v>
      </c>
      <c r="J64" s="119"/>
      <c r="K64" s="133"/>
      <c r="L64" s="124"/>
      <c r="M64" s="117"/>
      <c r="N64" s="127"/>
      <c r="O64" s="21">
        <v>2</v>
      </c>
      <c r="P64" s="119"/>
      <c r="Q64" s="138"/>
      <c r="R64" s="124"/>
      <c r="S64" s="116"/>
      <c r="T64" s="26"/>
      <c r="U64" s="26"/>
      <c r="V64" s="26"/>
      <c r="W64" s="26"/>
      <c r="X64" s="26"/>
      <c r="Y64" s="115"/>
      <c r="Z64" s="26"/>
      <c r="AA64" s="26"/>
      <c r="AB64" s="26"/>
      <c r="AC64" s="26"/>
      <c r="AD64" s="26"/>
      <c r="AE64" s="115"/>
      <c r="AF64" s="26"/>
    </row>
    <row r="65" spans="2:32" ht="14.5" customHeight="1" x14ac:dyDescent="0.2">
      <c r="C65" s="44"/>
      <c r="D65" s="44"/>
      <c r="G65" s="36"/>
      <c r="H65" s="127"/>
      <c r="I65" s="21">
        <v>3</v>
      </c>
      <c r="J65" s="119"/>
      <c r="K65" s="133"/>
      <c r="L65" s="124"/>
      <c r="M65" s="117"/>
      <c r="N65" s="127"/>
      <c r="O65" s="21">
        <v>3</v>
      </c>
      <c r="P65" s="119"/>
      <c r="Q65" s="138"/>
      <c r="R65" s="124"/>
      <c r="S65" s="116"/>
      <c r="T65" s="26"/>
      <c r="U65" s="26"/>
      <c r="V65" s="26"/>
      <c r="W65" s="26"/>
      <c r="X65" s="26"/>
      <c r="Y65" s="115"/>
      <c r="Z65" s="26"/>
      <c r="AA65" s="26"/>
      <c r="AB65" s="26"/>
      <c r="AC65" s="26"/>
      <c r="AD65" s="26"/>
      <c r="AE65" s="115"/>
      <c r="AF65" s="26"/>
    </row>
    <row r="66" spans="2:32" ht="14.5" customHeight="1" x14ac:dyDescent="0.2">
      <c r="C66" s="44"/>
      <c r="D66" s="44"/>
      <c r="G66" s="36"/>
      <c r="H66" s="127"/>
      <c r="I66" s="21">
        <v>4</v>
      </c>
      <c r="J66" s="119"/>
      <c r="K66" s="133"/>
      <c r="L66" s="124"/>
      <c r="M66" s="117"/>
      <c r="N66" s="127"/>
      <c r="O66" s="21">
        <v>4</v>
      </c>
      <c r="P66" s="119"/>
      <c r="Q66" s="138"/>
      <c r="R66" s="124"/>
      <c r="S66" s="116"/>
      <c r="T66" s="26"/>
      <c r="U66" s="26"/>
      <c r="V66" s="26"/>
      <c r="W66" s="26"/>
      <c r="X66" s="26"/>
      <c r="Y66" s="115"/>
      <c r="Z66" s="26"/>
      <c r="AA66" s="26"/>
      <c r="AB66" s="26"/>
      <c r="AC66" s="26"/>
      <c r="AD66" s="26"/>
      <c r="AE66" s="115"/>
      <c r="AF66" s="26"/>
    </row>
    <row r="67" spans="2:32" ht="14.5" customHeight="1" x14ac:dyDescent="0.2">
      <c r="C67" s="44"/>
      <c r="D67" s="44"/>
      <c r="G67" s="36"/>
      <c r="H67" s="127"/>
      <c r="I67" s="21">
        <v>5</v>
      </c>
      <c r="J67" s="120"/>
      <c r="K67" s="136"/>
      <c r="L67" s="124"/>
      <c r="M67" s="117"/>
      <c r="N67" s="127"/>
      <c r="O67" s="21">
        <v>5</v>
      </c>
      <c r="P67" s="120"/>
      <c r="Q67" s="139"/>
      <c r="R67" s="124"/>
      <c r="S67" s="116"/>
      <c r="T67" s="26"/>
      <c r="U67" s="26"/>
      <c r="V67" s="26"/>
      <c r="W67" s="26"/>
      <c r="X67" s="26"/>
      <c r="Y67" s="115"/>
      <c r="Z67" s="26"/>
      <c r="AA67" s="26"/>
      <c r="AB67" s="26"/>
      <c r="AC67" s="26"/>
      <c r="AD67" s="26"/>
      <c r="AE67" s="115"/>
      <c r="AF67" s="26"/>
    </row>
    <row r="68" spans="2:32" ht="15" x14ac:dyDescent="0.2">
      <c r="C68" s="44"/>
      <c r="D68" s="44"/>
      <c r="G68" s="36"/>
      <c r="H68" s="24"/>
      <c r="I68" s="22"/>
      <c r="J68" s="22"/>
      <c r="K68" s="22"/>
      <c r="L68" s="22"/>
      <c r="M68" s="90"/>
      <c r="N68" s="53"/>
      <c r="O68" s="54"/>
      <c r="P68" s="54"/>
      <c r="Q68" s="54"/>
      <c r="R68" s="54"/>
      <c r="S68" s="91"/>
      <c r="T68" s="26"/>
      <c r="U68" s="26"/>
      <c r="V68" s="26"/>
      <c r="W68" s="26"/>
      <c r="X68" s="26"/>
      <c r="Z68" s="26"/>
      <c r="AA68" s="26"/>
      <c r="AB68" s="26"/>
      <c r="AC68" s="26"/>
      <c r="AD68" s="26"/>
      <c r="AF68" s="26"/>
    </row>
    <row r="69" spans="2:32" ht="14.5" customHeight="1" x14ac:dyDescent="0.2">
      <c r="C69" s="44"/>
      <c r="D69" s="44"/>
      <c r="G69" s="36"/>
      <c r="H69" s="126" t="s">
        <v>41</v>
      </c>
      <c r="I69" s="21">
        <v>1</v>
      </c>
      <c r="J69" s="118" t="str">
        <f>IF('CRITERIA SELECTION'!H17 = "x", "Yes", "No")</f>
        <v>No</v>
      </c>
      <c r="K69" s="137" t="str">
        <f>IF(OR(K57="",K63=""),"",IF((K63-K57)&lt;0,0,K63-K57+1))</f>
        <v/>
      </c>
      <c r="L69" s="123" t="s">
        <v>146</v>
      </c>
      <c r="M69" s="117" t="s">
        <v>136</v>
      </c>
      <c r="N69" s="126" t="s">
        <v>119</v>
      </c>
      <c r="O69" s="25">
        <v>1</v>
      </c>
      <c r="P69" s="118" t="str">
        <f>IF('CRITERIA SELECTION'!H38 = "x", "Yes", "No")</f>
        <v>No</v>
      </c>
      <c r="Q69" s="137"/>
      <c r="R69" s="123" t="s">
        <v>124</v>
      </c>
      <c r="S69" s="116" t="s">
        <v>136</v>
      </c>
      <c r="T69" s="26"/>
      <c r="U69" s="26"/>
      <c r="V69" s="26"/>
      <c r="W69" s="26"/>
      <c r="X69" s="26"/>
      <c r="Y69" s="115" t="s">
        <v>136</v>
      </c>
      <c r="Z69" s="26"/>
      <c r="AA69" s="26"/>
      <c r="AB69" s="26"/>
      <c r="AC69" s="26"/>
      <c r="AD69" s="26"/>
      <c r="AE69" s="115" t="s">
        <v>136</v>
      </c>
      <c r="AF69" s="26"/>
    </row>
    <row r="70" spans="2:32" ht="14.5" customHeight="1" x14ac:dyDescent="0.2">
      <c r="C70" s="44"/>
      <c r="D70" s="44"/>
      <c r="G70" s="36"/>
      <c r="H70" s="127"/>
      <c r="I70" s="21">
        <v>2</v>
      </c>
      <c r="J70" s="119"/>
      <c r="K70" s="138"/>
      <c r="L70" s="124"/>
      <c r="M70" s="117"/>
      <c r="N70" s="127"/>
      <c r="O70" s="21">
        <v>2</v>
      </c>
      <c r="P70" s="119"/>
      <c r="Q70" s="138"/>
      <c r="R70" s="124"/>
      <c r="S70" s="116"/>
      <c r="T70" s="26"/>
      <c r="U70" s="26"/>
      <c r="V70" s="26"/>
      <c r="W70" s="26"/>
      <c r="X70" s="26"/>
      <c r="Y70" s="115"/>
      <c r="Z70" s="26"/>
      <c r="AA70" s="26"/>
      <c r="AB70" s="26"/>
      <c r="AC70" s="26"/>
      <c r="AD70" s="26"/>
      <c r="AE70" s="115"/>
      <c r="AF70" s="26"/>
    </row>
    <row r="71" spans="2:32" ht="14.5" customHeight="1" x14ac:dyDescent="0.2">
      <c r="C71" s="44"/>
      <c r="D71" s="44"/>
      <c r="G71" s="36"/>
      <c r="H71" s="127"/>
      <c r="I71" s="21">
        <v>3</v>
      </c>
      <c r="J71" s="119"/>
      <c r="K71" s="138"/>
      <c r="L71" s="124"/>
      <c r="M71" s="117"/>
      <c r="N71" s="127"/>
      <c r="O71" s="21">
        <v>3</v>
      </c>
      <c r="P71" s="119"/>
      <c r="Q71" s="138"/>
      <c r="R71" s="124"/>
      <c r="S71" s="116"/>
      <c r="T71" s="26"/>
      <c r="U71" s="26"/>
      <c r="V71" s="26"/>
      <c r="W71" s="26"/>
      <c r="X71" s="26"/>
      <c r="Y71" s="115"/>
      <c r="Z71" s="26"/>
      <c r="AA71" s="26"/>
      <c r="AB71" s="26"/>
      <c r="AC71" s="26"/>
      <c r="AD71" s="26"/>
      <c r="AE71" s="115"/>
      <c r="AF71" s="26"/>
    </row>
    <row r="72" spans="2:32" ht="14.5" customHeight="1" x14ac:dyDescent="0.2">
      <c r="C72" s="44"/>
      <c r="D72" s="44"/>
      <c r="G72" s="36"/>
      <c r="H72" s="127"/>
      <c r="I72" s="21">
        <v>4</v>
      </c>
      <c r="J72" s="119"/>
      <c r="K72" s="138"/>
      <c r="L72" s="124"/>
      <c r="M72" s="117"/>
      <c r="N72" s="127"/>
      <c r="O72" s="21">
        <v>4</v>
      </c>
      <c r="P72" s="119"/>
      <c r="Q72" s="138"/>
      <c r="R72" s="124"/>
      <c r="S72" s="116"/>
      <c r="T72" s="26"/>
      <c r="U72" s="26"/>
      <c r="V72" s="26"/>
      <c r="W72" s="26"/>
      <c r="X72" s="26"/>
      <c r="Y72" s="115"/>
      <c r="Z72" s="26"/>
      <c r="AA72" s="26"/>
      <c r="AB72" s="26"/>
      <c r="AC72" s="26"/>
      <c r="AD72" s="26"/>
      <c r="AE72" s="115"/>
      <c r="AF72" s="26"/>
    </row>
    <row r="73" spans="2:32" ht="16" customHeight="1" x14ac:dyDescent="0.2">
      <c r="C73" s="41"/>
      <c r="D73" s="41"/>
      <c r="G73" s="36"/>
      <c r="H73" s="127"/>
      <c r="I73" s="25">
        <v>5</v>
      </c>
      <c r="J73" s="120"/>
      <c r="K73" s="139"/>
      <c r="L73" s="124"/>
      <c r="M73" s="117"/>
      <c r="N73" s="127"/>
      <c r="O73" s="21">
        <v>5</v>
      </c>
      <c r="P73" s="120"/>
      <c r="Q73" s="139"/>
      <c r="R73" s="124"/>
      <c r="S73" s="116"/>
      <c r="T73" s="26"/>
      <c r="U73" s="26"/>
      <c r="V73" s="26"/>
      <c r="W73" s="26"/>
      <c r="X73" s="26"/>
      <c r="Y73" s="115"/>
      <c r="Z73" s="26"/>
      <c r="AA73" s="26"/>
      <c r="AB73" s="26"/>
      <c r="AC73" s="26"/>
      <c r="AD73" s="26"/>
      <c r="AE73" s="115"/>
      <c r="AF73" s="26"/>
    </row>
    <row r="74" spans="2:32" ht="15" x14ac:dyDescent="0.2">
      <c r="B74" s="42"/>
      <c r="C74" s="43"/>
      <c r="D74" s="43"/>
      <c r="G74" s="36"/>
      <c r="H74" s="53"/>
      <c r="I74" s="54"/>
      <c r="J74" s="54"/>
      <c r="K74" s="54"/>
      <c r="L74" s="54"/>
      <c r="M74" s="90"/>
      <c r="N74" s="53"/>
      <c r="O74" s="54"/>
      <c r="P74" s="54"/>
      <c r="Q74" s="54"/>
      <c r="R74" s="54"/>
      <c r="S74" s="91"/>
      <c r="T74" s="26"/>
      <c r="U74" s="26"/>
      <c r="V74" s="26"/>
      <c r="W74" s="26"/>
      <c r="X74" s="26"/>
      <c r="Z74" s="26"/>
      <c r="AA74" s="26"/>
      <c r="AB74" s="26"/>
      <c r="AC74" s="26"/>
      <c r="AD74" s="26"/>
      <c r="AF74" s="26"/>
    </row>
    <row r="75" spans="2:32" ht="14.5" customHeight="1" x14ac:dyDescent="0.2">
      <c r="B75" s="42"/>
      <c r="C75" s="44"/>
      <c r="D75" s="44"/>
      <c r="G75" s="36"/>
      <c r="H75" s="126" t="s">
        <v>148</v>
      </c>
      <c r="I75" s="25">
        <v>1</v>
      </c>
      <c r="J75" s="118" t="str">
        <f>IF('CRITERIA SELECTION'!H18 = "x", "Yes", "No")</f>
        <v>No</v>
      </c>
      <c r="K75" s="132"/>
      <c r="L75" s="123" t="s">
        <v>40</v>
      </c>
      <c r="M75" s="117"/>
      <c r="N75" s="126" t="s">
        <v>120</v>
      </c>
      <c r="O75" s="25">
        <v>1</v>
      </c>
      <c r="P75" s="118" t="str">
        <f>IF('CRITERIA SELECTION'!H39 = "x", "Yes", "No")</f>
        <v>No</v>
      </c>
      <c r="Q75" s="137"/>
      <c r="R75" s="123" t="s">
        <v>124</v>
      </c>
      <c r="S75" s="116" t="s">
        <v>136</v>
      </c>
      <c r="T75" s="26"/>
      <c r="U75" s="26"/>
      <c r="V75" s="26"/>
      <c r="W75" s="26"/>
      <c r="X75" s="26"/>
      <c r="Y75" s="115" t="s">
        <v>136</v>
      </c>
      <c r="Z75" s="26"/>
      <c r="AA75" s="26"/>
      <c r="AB75" s="26"/>
      <c r="AC75" s="26"/>
      <c r="AD75" s="26"/>
      <c r="AE75" s="115" t="s">
        <v>136</v>
      </c>
      <c r="AF75" s="26"/>
    </row>
    <row r="76" spans="2:32" ht="14.5" customHeight="1" x14ac:dyDescent="0.2">
      <c r="B76" s="42"/>
      <c r="C76" s="44"/>
      <c r="D76" s="44"/>
      <c r="G76" s="36"/>
      <c r="H76" s="127"/>
      <c r="I76" s="21">
        <v>2</v>
      </c>
      <c r="J76" s="119"/>
      <c r="K76" s="133"/>
      <c r="L76" s="124"/>
      <c r="M76" s="117"/>
      <c r="N76" s="127"/>
      <c r="O76" s="21">
        <v>2</v>
      </c>
      <c r="P76" s="119"/>
      <c r="Q76" s="138"/>
      <c r="R76" s="124"/>
      <c r="S76" s="116"/>
      <c r="T76" s="26"/>
      <c r="U76" s="26"/>
      <c r="V76" s="26"/>
      <c r="W76" s="26"/>
      <c r="X76" s="26"/>
      <c r="Y76" s="115"/>
      <c r="Z76" s="26"/>
      <c r="AA76" s="26"/>
      <c r="AB76" s="26"/>
      <c r="AC76" s="26"/>
      <c r="AD76" s="26"/>
      <c r="AE76" s="115"/>
      <c r="AF76" s="26"/>
    </row>
    <row r="77" spans="2:32" ht="14.5" customHeight="1" x14ac:dyDescent="0.2">
      <c r="C77" s="44"/>
      <c r="D77" s="44"/>
      <c r="G77" s="36"/>
      <c r="H77" s="127"/>
      <c r="I77" s="21">
        <v>3</v>
      </c>
      <c r="J77" s="119"/>
      <c r="K77" s="133"/>
      <c r="L77" s="124"/>
      <c r="M77" s="117"/>
      <c r="N77" s="127"/>
      <c r="O77" s="21">
        <v>3</v>
      </c>
      <c r="P77" s="119"/>
      <c r="Q77" s="138"/>
      <c r="R77" s="124"/>
      <c r="S77" s="116"/>
      <c r="T77" s="26"/>
      <c r="U77" s="26"/>
      <c r="V77" s="26"/>
      <c r="W77" s="26"/>
      <c r="X77" s="26"/>
      <c r="Y77" s="115"/>
      <c r="Z77" s="26"/>
      <c r="AA77" s="26"/>
      <c r="AB77" s="26"/>
      <c r="AC77" s="26"/>
      <c r="AD77" s="26"/>
      <c r="AE77" s="115"/>
      <c r="AF77" s="26"/>
    </row>
    <row r="78" spans="2:32" ht="14.5" customHeight="1" x14ac:dyDescent="0.2">
      <c r="C78" s="44"/>
      <c r="D78" s="44"/>
      <c r="G78" s="36"/>
      <c r="H78" s="127"/>
      <c r="I78" s="21">
        <v>4</v>
      </c>
      <c r="J78" s="119"/>
      <c r="K78" s="133"/>
      <c r="L78" s="124"/>
      <c r="M78" s="117"/>
      <c r="N78" s="127"/>
      <c r="O78" s="21">
        <v>4</v>
      </c>
      <c r="P78" s="119"/>
      <c r="Q78" s="138"/>
      <c r="R78" s="124"/>
      <c r="S78" s="116"/>
      <c r="T78" s="26"/>
      <c r="U78" s="26"/>
      <c r="V78" s="26"/>
      <c r="W78" s="26"/>
      <c r="X78" s="26"/>
      <c r="Y78" s="115"/>
      <c r="Z78" s="26"/>
      <c r="AA78" s="26"/>
      <c r="AB78" s="26"/>
      <c r="AC78" s="26"/>
      <c r="AD78" s="26"/>
      <c r="AE78" s="115"/>
      <c r="AF78" s="26"/>
    </row>
    <row r="79" spans="2:32" ht="14.5" customHeight="1" thickBot="1" x14ac:dyDescent="0.25">
      <c r="C79" s="44"/>
      <c r="D79" s="44"/>
      <c r="G79" s="36"/>
      <c r="H79" s="127"/>
      <c r="I79" s="21">
        <v>5</v>
      </c>
      <c r="J79" s="120"/>
      <c r="K79" s="136"/>
      <c r="L79" s="124"/>
      <c r="M79" s="117"/>
      <c r="N79" s="127"/>
      <c r="O79" s="21">
        <v>5</v>
      </c>
      <c r="P79" s="120"/>
      <c r="Q79" s="139"/>
      <c r="R79" s="124"/>
      <c r="S79" s="116"/>
      <c r="T79" s="26"/>
      <c r="U79" s="26"/>
      <c r="V79" s="26"/>
      <c r="W79" s="26"/>
      <c r="X79" s="26"/>
      <c r="Y79" s="115"/>
      <c r="Z79" s="26"/>
      <c r="AA79" s="26"/>
      <c r="AB79" s="26"/>
      <c r="AC79" s="26"/>
      <c r="AD79" s="26"/>
      <c r="AE79" s="115"/>
      <c r="AF79" s="26"/>
    </row>
    <row r="80" spans="2:32" thickTop="1" thickBot="1" x14ac:dyDescent="0.25">
      <c r="C80" s="44"/>
      <c r="D80" s="44"/>
      <c r="G80" s="36"/>
      <c r="H80" s="24"/>
      <c r="I80" s="22"/>
      <c r="J80" s="22"/>
      <c r="K80" s="22"/>
      <c r="L80" s="22"/>
      <c r="M80" s="91"/>
      <c r="N80" s="77"/>
      <c r="O80" s="77"/>
      <c r="P80" s="77"/>
      <c r="Q80" s="77"/>
      <c r="R80" s="92"/>
      <c r="T80" s="26"/>
      <c r="U80" s="26"/>
      <c r="V80" s="26"/>
      <c r="W80" s="26"/>
      <c r="X80" s="26"/>
      <c r="Z80" s="26"/>
      <c r="AA80" s="26"/>
      <c r="AB80" s="26"/>
      <c r="AC80" s="26"/>
      <c r="AD80" s="26"/>
      <c r="AF80" s="26"/>
    </row>
    <row r="81" spans="2:32" ht="14.5" customHeight="1" thickTop="1" thickBot="1" x14ac:dyDescent="0.25">
      <c r="C81" s="44"/>
      <c r="D81" s="44"/>
      <c r="G81" s="36"/>
      <c r="H81" s="126" t="s">
        <v>140</v>
      </c>
      <c r="I81" s="25">
        <v>1</v>
      </c>
      <c r="J81" s="118" t="str">
        <f>IF('CRITERIA SELECTION'!H18 = "x", "Yes", "No")</f>
        <v>No</v>
      </c>
      <c r="K81" s="132"/>
      <c r="L81" s="123" t="s">
        <v>40</v>
      </c>
      <c r="M81" s="116"/>
      <c r="N81" s="96"/>
      <c r="O81" s="78"/>
      <c r="P81" s="78"/>
      <c r="Q81" s="78"/>
      <c r="R81" s="93"/>
      <c r="S81" s="115"/>
      <c r="T81" s="26"/>
      <c r="U81" s="26"/>
      <c r="V81" s="26"/>
      <c r="W81" s="26"/>
      <c r="X81" s="26"/>
      <c r="Y81" s="115"/>
      <c r="Z81" s="26"/>
      <c r="AA81" s="26"/>
      <c r="AB81" s="26"/>
      <c r="AC81" s="26"/>
      <c r="AD81" s="26"/>
      <c r="AE81" s="115"/>
      <c r="AF81" s="26"/>
    </row>
    <row r="82" spans="2:32" ht="14.5" customHeight="1" thickTop="1" thickBot="1" x14ac:dyDescent="0.25">
      <c r="C82" s="44"/>
      <c r="D82" s="44"/>
      <c r="G82" s="36"/>
      <c r="H82" s="127"/>
      <c r="I82" s="21">
        <v>2</v>
      </c>
      <c r="J82" s="119"/>
      <c r="K82" s="133"/>
      <c r="L82" s="124"/>
      <c r="M82" s="116"/>
      <c r="N82" s="96"/>
      <c r="O82" s="78"/>
      <c r="P82" s="78"/>
      <c r="Q82" s="78"/>
      <c r="R82" s="93"/>
      <c r="S82" s="115"/>
      <c r="T82" s="26"/>
      <c r="U82" s="26"/>
      <c r="V82" s="26"/>
      <c r="W82" s="26"/>
      <c r="X82" s="26"/>
      <c r="Y82" s="115"/>
      <c r="Z82" s="26"/>
      <c r="AA82" s="26"/>
      <c r="AB82" s="26"/>
      <c r="AC82" s="26"/>
      <c r="AD82" s="26"/>
      <c r="AE82" s="115"/>
      <c r="AF82" s="26"/>
    </row>
    <row r="83" spans="2:32" ht="14.5" customHeight="1" thickTop="1" thickBot="1" x14ac:dyDescent="0.25">
      <c r="C83" s="44"/>
      <c r="D83" s="44"/>
      <c r="G83" s="36"/>
      <c r="H83" s="127"/>
      <c r="I83" s="21">
        <v>3</v>
      </c>
      <c r="J83" s="119"/>
      <c r="K83" s="133"/>
      <c r="L83" s="124"/>
      <c r="M83" s="116"/>
      <c r="N83" s="96"/>
      <c r="O83" s="78"/>
      <c r="P83" s="78"/>
      <c r="Q83" s="78"/>
      <c r="R83" s="93"/>
      <c r="S83" s="115"/>
      <c r="T83" s="26"/>
      <c r="U83" s="26"/>
      <c r="V83" s="26"/>
      <c r="W83" s="26"/>
      <c r="X83" s="26"/>
      <c r="Y83" s="115"/>
      <c r="Z83" s="26"/>
      <c r="AA83" s="26"/>
      <c r="AB83" s="26"/>
      <c r="AC83" s="26"/>
      <c r="AD83" s="26"/>
      <c r="AE83" s="115"/>
      <c r="AF83" s="26"/>
    </row>
    <row r="84" spans="2:32" ht="14.5" customHeight="1" thickTop="1" thickBot="1" x14ac:dyDescent="0.25">
      <c r="C84" s="44"/>
      <c r="D84" s="44"/>
      <c r="G84" s="36"/>
      <c r="H84" s="127"/>
      <c r="I84" s="21">
        <v>4</v>
      </c>
      <c r="J84" s="119"/>
      <c r="K84" s="133"/>
      <c r="L84" s="124"/>
      <c r="M84" s="116"/>
      <c r="N84" s="96"/>
      <c r="O84" s="78"/>
      <c r="P84" s="78"/>
      <c r="Q84" s="78"/>
      <c r="R84" s="93"/>
      <c r="S84" s="115"/>
      <c r="T84" s="26"/>
      <c r="U84" s="26"/>
      <c r="V84" s="26"/>
      <c r="W84" s="26"/>
      <c r="X84" s="26"/>
      <c r="Y84" s="115"/>
      <c r="Z84" s="26"/>
      <c r="AA84" s="26"/>
      <c r="AB84" s="26"/>
      <c r="AC84" s="26"/>
      <c r="AD84" s="26"/>
      <c r="AE84" s="115"/>
      <c r="AF84" s="26"/>
    </row>
    <row r="85" spans="2:32" ht="14.5" customHeight="1" thickTop="1" thickBot="1" x14ac:dyDescent="0.25">
      <c r="C85" s="44"/>
      <c r="D85" s="44"/>
      <c r="G85" s="36"/>
      <c r="H85" s="127"/>
      <c r="I85" s="21">
        <v>5</v>
      </c>
      <c r="J85" s="120"/>
      <c r="K85" s="136"/>
      <c r="L85" s="124"/>
      <c r="M85" s="116"/>
      <c r="N85" s="96"/>
      <c r="O85" s="78"/>
      <c r="P85" s="78"/>
      <c r="Q85" s="78"/>
      <c r="R85" s="93"/>
      <c r="S85" s="115"/>
      <c r="T85" s="26"/>
      <c r="U85" s="26"/>
      <c r="V85" s="26"/>
      <c r="W85" s="26"/>
      <c r="X85" s="26"/>
      <c r="Y85" s="115"/>
      <c r="Z85" s="26"/>
      <c r="AA85" s="26"/>
      <c r="AB85" s="26"/>
      <c r="AC85" s="26"/>
      <c r="AD85" s="26"/>
      <c r="AE85" s="115"/>
      <c r="AF85" s="26"/>
    </row>
    <row r="86" spans="2:32" thickTop="1" thickBot="1" x14ac:dyDescent="0.25">
      <c r="C86" s="44"/>
      <c r="D86" s="44"/>
      <c r="G86" s="36"/>
      <c r="H86" s="24"/>
      <c r="I86" s="22"/>
      <c r="J86" s="22"/>
      <c r="K86" s="22"/>
      <c r="L86" s="22"/>
      <c r="M86" s="91"/>
      <c r="N86" s="96"/>
      <c r="O86" s="78"/>
      <c r="P86" s="78"/>
      <c r="Q86" s="78"/>
      <c r="R86" s="93"/>
      <c r="T86" s="26"/>
      <c r="U86" s="26"/>
      <c r="V86" s="26"/>
      <c r="W86" s="26"/>
      <c r="X86" s="26"/>
      <c r="Z86" s="26"/>
      <c r="AA86" s="26"/>
      <c r="AB86" s="26"/>
      <c r="AC86" s="26"/>
      <c r="AD86" s="26"/>
      <c r="AF86" s="26"/>
    </row>
    <row r="87" spans="2:32" ht="14.5" customHeight="1" thickTop="1" thickBot="1" x14ac:dyDescent="0.25">
      <c r="G87" s="36"/>
      <c r="H87" s="126" t="s">
        <v>42</v>
      </c>
      <c r="I87" s="21">
        <v>1</v>
      </c>
      <c r="J87" s="118" t="str">
        <f>IF('CRITERIA SELECTION'!H18 = "x", "Yes", "No")</f>
        <v>No</v>
      </c>
      <c r="K87" s="137" t="str">
        <f>IF(OR(K75="",K81=""),"",IF((K81-K75)&lt;0,0,K81-K75+1))</f>
        <v/>
      </c>
      <c r="L87" s="123" t="s">
        <v>146</v>
      </c>
      <c r="M87" s="116" t="s">
        <v>136</v>
      </c>
      <c r="N87" s="96"/>
      <c r="O87" s="78"/>
      <c r="P87" s="78"/>
      <c r="Q87" s="78"/>
      <c r="R87" s="93"/>
      <c r="S87" s="115"/>
      <c r="T87" s="26"/>
      <c r="U87" s="26"/>
      <c r="V87" s="26"/>
      <c r="W87" s="26"/>
      <c r="X87" s="26"/>
      <c r="Y87" s="115"/>
      <c r="Z87" s="26"/>
      <c r="AA87" s="26"/>
      <c r="AB87" s="26"/>
      <c r="AC87" s="26"/>
      <c r="AD87" s="26"/>
      <c r="AE87" s="115"/>
      <c r="AF87" s="26"/>
    </row>
    <row r="88" spans="2:32" ht="16" customHeight="1" thickTop="1" thickBot="1" x14ac:dyDescent="0.25">
      <c r="C88" s="51"/>
      <c r="D88" s="51"/>
      <c r="G88" s="36"/>
      <c r="H88" s="127"/>
      <c r="I88" s="21">
        <v>2</v>
      </c>
      <c r="J88" s="119"/>
      <c r="K88" s="138"/>
      <c r="L88" s="124"/>
      <c r="M88" s="116"/>
      <c r="N88" s="96"/>
      <c r="O88" s="78"/>
      <c r="P88" s="78"/>
      <c r="Q88" s="78"/>
      <c r="R88" s="93"/>
      <c r="S88" s="115"/>
      <c r="T88" s="26"/>
      <c r="U88" s="26"/>
      <c r="V88" s="26"/>
      <c r="W88" s="26"/>
      <c r="X88" s="26"/>
      <c r="Y88" s="115"/>
      <c r="Z88" s="26"/>
      <c r="AA88" s="26"/>
      <c r="AB88" s="26"/>
      <c r="AC88" s="26"/>
      <c r="AD88" s="26"/>
      <c r="AE88" s="115"/>
      <c r="AF88" s="26"/>
    </row>
    <row r="89" spans="2:32" ht="14.5" customHeight="1" thickTop="1" thickBot="1" x14ac:dyDescent="0.25">
      <c r="G89" s="36"/>
      <c r="H89" s="127"/>
      <c r="I89" s="21">
        <v>3</v>
      </c>
      <c r="J89" s="119"/>
      <c r="K89" s="138"/>
      <c r="L89" s="124"/>
      <c r="M89" s="116"/>
      <c r="N89" s="96"/>
      <c r="O89" s="78"/>
      <c r="P89" s="78"/>
      <c r="Q89" s="78"/>
      <c r="R89" s="93"/>
      <c r="S89" s="115"/>
      <c r="T89" s="26"/>
      <c r="U89" s="26"/>
      <c r="V89" s="26"/>
      <c r="W89" s="26"/>
      <c r="X89" s="26"/>
      <c r="Y89" s="115"/>
      <c r="Z89" s="26"/>
      <c r="AA89" s="26"/>
      <c r="AB89" s="26"/>
      <c r="AC89" s="26"/>
      <c r="AD89" s="26"/>
      <c r="AE89" s="115"/>
      <c r="AF89" s="26"/>
    </row>
    <row r="90" spans="2:32" ht="14.5" customHeight="1" thickTop="1" thickBot="1" x14ac:dyDescent="0.25">
      <c r="B90" s="26"/>
      <c r="C90" s="44"/>
      <c r="D90" s="44"/>
      <c r="G90" s="36"/>
      <c r="H90" s="127"/>
      <c r="I90" s="21">
        <v>4</v>
      </c>
      <c r="J90" s="119"/>
      <c r="K90" s="138"/>
      <c r="L90" s="124"/>
      <c r="M90" s="116"/>
      <c r="N90" s="96"/>
      <c r="O90" s="78"/>
      <c r="P90" s="78"/>
      <c r="Q90" s="78"/>
      <c r="R90" s="93"/>
      <c r="S90" s="115"/>
      <c r="T90" s="26"/>
      <c r="U90" s="26"/>
      <c r="V90" s="26"/>
      <c r="W90" s="26"/>
      <c r="X90" s="26"/>
      <c r="Y90" s="115"/>
      <c r="Z90" s="26"/>
      <c r="AA90" s="26"/>
      <c r="AB90" s="26"/>
      <c r="AC90" s="26"/>
      <c r="AD90" s="26"/>
      <c r="AE90" s="115"/>
      <c r="AF90" s="26"/>
    </row>
    <row r="91" spans="2:32" ht="14.5" customHeight="1" thickTop="1" thickBot="1" x14ac:dyDescent="0.25">
      <c r="B91" s="26"/>
      <c r="C91" s="44"/>
      <c r="D91" s="44"/>
      <c r="G91" s="36"/>
      <c r="H91" s="127"/>
      <c r="I91" s="25">
        <v>5</v>
      </c>
      <c r="J91" s="120"/>
      <c r="K91" s="139"/>
      <c r="L91" s="124"/>
      <c r="M91" s="116"/>
      <c r="N91" s="96"/>
      <c r="O91" s="78"/>
      <c r="P91" s="78"/>
      <c r="Q91" s="78"/>
      <c r="R91" s="93"/>
      <c r="S91" s="115"/>
      <c r="T91" s="26"/>
      <c r="U91" s="26"/>
      <c r="V91" s="26"/>
      <c r="W91" s="26"/>
      <c r="X91" s="26"/>
      <c r="Y91" s="115"/>
      <c r="Z91" s="26"/>
      <c r="AA91" s="26"/>
      <c r="AB91" s="26"/>
      <c r="AC91" s="26"/>
      <c r="AD91" s="26"/>
      <c r="AE91" s="115"/>
      <c r="AF91" s="26"/>
    </row>
    <row r="92" spans="2:32" thickTop="1" thickBot="1" x14ac:dyDescent="0.25">
      <c r="G92" s="36"/>
      <c r="H92" s="53"/>
      <c r="I92" s="54"/>
      <c r="J92" s="54"/>
      <c r="K92" s="54"/>
      <c r="L92" s="54"/>
      <c r="M92" s="91"/>
      <c r="N92" s="96"/>
      <c r="O92" s="78"/>
      <c r="P92" s="78"/>
      <c r="Q92" s="78"/>
      <c r="R92" s="93"/>
      <c r="T92" s="26"/>
      <c r="U92" s="26"/>
      <c r="V92" s="26"/>
      <c r="W92" s="26"/>
      <c r="X92" s="26"/>
      <c r="Z92" s="26"/>
      <c r="AA92" s="26"/>
      <c r="AB92" s="26"/>
      <c r="AC92" s="26"/>
      <c r="AD92" s="26"/>
      <c r="AF92" s="26"/>
    </row>
    <row r="93" spans="2:32" ht="14.5" customHeight="1" thickTop="1" thickBot="1" x14ac:dyDescent="0.25">
      <c r="G93" s="36"/>
      <c r="H93" s="126" t="s">
        <v>2</v>
      </c>
      <c r="I93" s="25">
        <v>1</v>
      </c>
      <c r="J93" s="118" t="str">
        <f>IF('CRITERIA SELECTION'!H20 = "x", "Yes", "No")</f>
        <v>No</v>
      </c>
      <c r="K93" s="132"/>
      <c r="L93" s="123" t="s">
        <v>106</v>
      </c>
      <c r="M93" s="116" t="s">
        <v>136</v>
      </c>
      <c r="N93" s="96"/>
      <c r="O93" s="78"/>
      <c r="P93" s="78"/>
      <c r="Q93" s="78"/>
      <c r="R93" s="93"/>
      <c r="S93" s="115"/>
      <c r="T93" s="26"/>
      <c r="U93" s="26"/>
      <c r="V93" s="26"/>
      <c r="W93" s="26"/>
      <c r="X93" s="26"/>
      <c r="Y93" s="115"/>
      <c r="Z93" s="26"/>
      <c r="AA93" s="26"/>
      <c r="AB93" s="26"/>
      <c r="AC93" s="26"/>
      <c r="AD93" s="26"/>
      <c r="AE93" s="115"/>
      <c r="AF93" s="26"/>
    </row>
    <row r="94" spans="2:32" ht="14.5" customHeight="1" thickTop="1" thickBot="1" x14ac:dyDescent="0.25">
      <c r="G94" s="36"/>
      <c r="H94" s="127"/>
      <c r="I94" s="21">
        <v>2</v>
      </c>
      <c r="J94" s="119"/>
      <c r="K94" s="133"/>
      <c r="L94" s="124"/>
      <c r="M94" s="116"/>
      <c r="N94" s="96"/>
      <c r="O94" s="78"/>
      <c r="P94" s="78"/>
      <c r="Q94" s="78"/>
      <c r="R94" s="93"/>
      <c r="S94" s="115"/>
      <c r="T94" s="26"/>
      <c r="U94" s="26"/>
      <c r="V94" s="26"/>
      <c r="W94" s="26"/>
      <c r="X94" s="26"/>
      <c r="Y94" s="115"/>
      <c r="Z94" s="26"/>
      <c r="AA94" s="26"/>
      <c r="AB94" s="26"/>
      <c r="AC94" s="26"/>
      <c r="AD94" s="26"/>
      <c r="AE94" s="115"/>
      <c r="AF94" s="26"/>
    </row>
    <row r="95" spans="2:32" ht="14.5" customHeight="1" thickTop="1" thickBot="1" x14ac:dyDescent="0.25">
      <c r="G95" s="36"/>
      <c r="H95" s="127"/>
      <c r="I95" s="21">
        <v>3</v>
      </c>
      <c r="J95" s="119"/>
      <c r="K95" s="133"/>
      <c r="L95" s="124"/>
      <c r="M95" s="116"/>
      <c r="N95" s="96"/>
      <c r="O95" s="78"/>
      <c r="P95" s="78"/>
      <c r="Q95" s="78"/>
      <c r="R95" s="93"/>
      <c r="S95" s="115"/>
      <c r="T95" s="26"/>
      <c r="U95" s="26"/>
      <c r="V95" s="26"/>
      <c r="W95" s="26"/>
      <c r="X95" s="26"/>
      <c r="Y95" s="115"/>
      <c r="Z95" s="26"/>
      <c r="AA95" s="26"/>
      <c r="AB95" s="26"/>
      <c r="AC95" s="26"/>
      <c r="AD95" s="26"/>
      <c r="AE95" s="115"/>
      <c r="AF95" s="26"/>
    </row>
    <row r="96" spans="2:32" ht="14.5" customHeight="1" thickTop="1" thickBot="1" x14ac:dyDescent="0.25">
      <c r="G96" s="36"/>
      <c r="H96" s="127"/>
      <c r="I96" s="21">
        <v>4</v>
      </c>
      <c r="J96" s="119"/>
      <c r="K96" s="133"/>
      <c r="L96" s="124"/>
      <c r="M96" s="116"/>
      <c r="N96" s="96"/>
      <c r="O96" s="78"/>
      <c r="P96" s="78"/>
      <c r="Q96" s="78"/>
      <c r="R96" s="93"/>
      <c r="S96" s="115"/>
      <c r="T96" s="26"/>
      <c r="U96" s="26"/>
      <c r="V96" s="26"/>
      <c r="W96" s="26"/>
      <c r="X96" s="26"/>
      <c r="Y96" s="115"/>
      <c r="Z96" s="26"/>
      <c r="AA96" s="26"/>
      <c r="AB96" s="26"/>
      <c r="AC96" s="26"/>
      <c r="AD96" s="26"/>
      <c r="AE96" s="115"/>
      <c r="AF96" s="26"/>
    </row>
    <row r="97" spans="7:32" ht="14.5" customHeight="1" thickTop="1" thickBot="1" x14ac:dyDescent="0.25">
      <c r="G97" s="36"/>
      <c r="H97" s="127"/>
      <c r="I97" s="21">
        <v>5</v>
      </c>
      <c r="J97" s="120"/>
      <c r="K97" s="136"/>
      <c r="L97" s="124"/>
      <c r="M97" s="116"/>
      <c r="N97" s="96"/>
      <c r="O97" s="78"/>
      <c r="P97" s="78"/>
      <c r="Q97" s="78"/>
      <c r="R97" s="93"/>
      <c r="S97" s="115"/>
      <c r="T97" s="26"/>
      <c r="U97" s="26"/>
      <c r="V97" s="26"/>
      <c r="W97" s="26"/>
      <c r="X97" s="26"/>
      <c r="Y97" s="115"/>
      <c r="Z97" s="26"/>
      <c r="AA97" s="26"/>
      <c r="AB97" s="26"/>
      <c r="AC97" s="26"/>
      <c r="AD97" s="26"/>
      <c r="AE97" s="115"/>
      <c r="AF97" s="26"/>
    </row>
    <row r="98" spans="7:32" thickTop="1" thickBot="1" x14ac:dyDescent="0.25">
      <c r="G98" s="36"/>
      <c r="H98" s="53"/>
      <c r="I98" s="54"/>
      <c r="J98" s="54"/>
      <c r="K98" s="54"/>
      <c r="L98" s="54"/>
      <c r="M98" s="91"/>
      <c r="N98" s="96"/>
      <c r="O98" s="78"/>
      <c r="P98" s="78"/>
      <c r="Q98" s="78"/>
      <c r="R98" s="93"/>
      <c r="T98" s="26"/>
      <c r="U98" s="26"/>
      <c r="V98" s="26"/>
      <c r="W98" s="26"/>
      <c r="X98" s="26"/>
      <c r="Z98" s="26"/>
      <c r="AA98" s="26"/>
      <c r="AB98" s="26"/>
      <c r="AC98" s="26"/>
      <c r="AD98" s="26"/>
      <c r="AF98" s="26"/>
    </row>
    <row r="99" spans="7:32" ht="14.5" customHeight="1" thickTop="1" thickBot="1" x14ac:dyDescent="0.25">
      <c r="G99" s="36"/>
      <c r="H99" s="126" t="s">
        <v>86</v>
      </c>
      <c r="I99" s="25">
        <v>1</v>
      </c>
      <c r="J99" s="118" t="str">
        <f>IF('CRITERIA SELECTION'!H21 = "x", "Yes", "No")</f>
        <v>No</v>
      </c>
      <c r="K99" s="132"/>
      <c r="L99" s="123" t="s">
        <v>107</v>
      </c>
      <c r="M99" s="116" t="s">
        <v>136</v>
      </c>
      <c r="N99" s="96"/>
      <c r="O99" s="78"/>
      <c r="P99" s="78"/>
      <c r="Q99" s="78"/>
      <c r="R99" s="93"/>
      <c r="S99" s="115"/>
      <c r="T99" s="26"/>
      <c r="U99" s="26"/>
      <c r="V99" s="26"/>
      <c r="W99" s="26"/>
      <c r="X99" s="26"/>
      <c r="Y99" s="115"/>
      <c r="Z99" s="26"/>
      <c r="AA99" s="26"/>
      <c r="AB99" s="26"/>
      <c r="AC99" s="26"/>
      <c r="AD99" s="26"/>
      <c r="AE99" s="115"/>
      <c r="AF99" s="26"/>
    </row>
    <row r="100" spans="7:32" ht="14.5" customHeight="1" thickTop="1" thickBot="1" x14ac:dyDescent="0.25">
      <c r="G100" s="36"/>
      <c r="H100" s="127"/>
      <c r="I100" s="21">
        <v>2</v>
      </c>
      <c r="J100" s="119"/>
      <c r="K100" s="133"/>
      <c r="L100" s="124"/>
      <c r="M100" s="116"/>
      <c r="N100" s="96"/>
      <c r="O100" s="78"/>
      <c r="P100" s="78"/>
      <c r="Q100" s="78"/>
      <c r="R100" s="93"/>
      <c r="S100" s="115"/>
      <c r="T100" s="26"/>
      <c r="U100" s="26"/>
      <c r="V100" s="26"/>
      <c r="W100" s="26"/>
      <c r="X100" s="26"/>
      <c r="Y100" s="115"/>
      <c r="Z100" s="26"/>
      <c r="AA100" s="26"/>
      <c r="AB100" s="26"/>
      <c r="AC100" s="26"/>
      <c r="AD100" s="26"/>
      <c r="AE100" s="115"/>
      <c r="AF100" s="26"/>
    </row>
    <row r="101" spans="7:32" ht="14.5" customHeight="1" thickTop="1" thickBot="1" x14ac:dyDescent="0.25">
      <c r="G101" s="36"/>
      <c r="H101" s="127"/>
      <c r="I101" s="21">
        <v>3</v>
      </c>
      <c r="J101" s="119"/>
      <c r="K101" s="133"/>
      <c r="L101" s="124"/>
      <c r="M101" s="116"/>
      <c r="N101" s="96"/>
      <c r="O101" s="78"/>
      <c r="P101" s="78"/>
      <c r="Q101" s="78"/>
      <c r="R101" s="93"/>
      <c r="S101" s="115"/>
      <c r="T101" s="26"/>
      <c r="U101" s="26"/>
      <c r="V101" s="26"/>
      <c r="W101" s="26"/>
      <c r="X101" s="26"/>
      <c r="Y101" s="115"/>
      <c r="Z101" s="26"/>
      <c r="AA101" s="26"/>
      <c r="AB101" s="26"/>
      <c r="AC101" s="26"/>
      <c r="AD101" s="26"/>
      <c r="AE101" s="115"/>
      <c r="AF101" s="26"/>
    </row>
    <row r="102" spans="7:32" ht="14.5" customHeight="1" thickTop="1" thickBot="1" x14ac:dyDescent="0.25">
      <c r="G102" s="36"/>
      <c r="H102" s="127"/>
      <c r="I102" s="21">
        <v>4</v>
      </c>
      <c r="J102" s="119"/>
      <c r="K102" s="133"/>
      <c r="L102" s="124"/>
      <c r="M102" s="116"/>
      <c r="N102" s="96"/>
      <c r="O102" s="78"/>
      <c r="P102" s="78"/>
      <c r="Q102" s="78"/>
      <c r="R102" s="93"/>
      <c r="S102" s="115"/>
      <c r="T102" s="26"/>
      <c r="U102" s="26"/>
      <c r="V102" s="26"/>
      <c r="W102" s="26"/>
      <c r="X102" s="26"/>
      <c r="Y102" s="115"/>
      <c r="Z102" s="26"/>
      <c r="AA102" s="26"/>
      <c r="AB102" s="26"/>
      <c r="AC102" s="26"/>
      <c r="AD102" s="26"/>
      <c r="AE102" s="115"/>
      <c r="AF102" s="26"/>
    </row>
    <row r="103" spans="7:32" ht="14.5" customHeight="1" thickTop="1" thickBot="1" x14ac:dyDescent="0.25">
      <c r="G103" s="36"/>
      <c r="H103" s="127"/>
      <c r="I103" s="21">
        <v>5</v>
      </c>
      <c r="J103" s="120"/>
      <c r="K103" s="136"/>
      <c r="L103" s="124"/>
      <c r="M103" s="116"/>
      <c r="N103" s="96"/>
      <c r="O103" s="78"/>
      <c r="P103" s="78"/>
      <c r="Q103" s="78"/>
      <c r="R103" s="93"/>
      <c r="S103" s="115"/>
      <c r="T103" s="26"/>
      <c r="U103" s="26"/>
      <c r="V103" s="26"/>
      <c r="W103" s="26"/>
      <c r="X103" s="26"/>
      <c r="Y103" s="115"/>
      <c r="Z103" s="26"/>
      <c r="AA103" s="26"/>
      <c r="AB103" s="26"/>
      <c r="AC103" s="26"/>
      <c r="AD103" s="26"/>
      <c r="AE103" s="115"/>
      <c r="AF103" s="26"/>
    </row>
    <row r="104" spans="7:32" thickTop="1" thickBot="1" x14ac:dyDescent="0.25">
      <c r="G104" s="36"/>
      <c r="H104" s="53"/>
      <c r="I104" s="54"/>
      <c r="J104" s="54"/>
      <c r="K104" s="54"/>
      <c r="L104" s="54"/>
      <c r="M104" s="91"/>
      <c r="N104" s="96"/>
      <c r="O104" s="78"/>
      <c r="P104" s="78"/>
      <c r="Q104" s="78"/>
      <c r="R104" s="93"/>
      <c r="T104" s="26"/>
      <c r="U104" s="26"/>
      <c r="V104" s="26"/>
      <c r="W104" s="26"/>
      <c r="X104" s="26"/>
      <c r="Z104" s="26"/>
      <c r="AA104" s="26"/>
      <c r="AB104" s="26"/>
      <c r="AC104" s="26"/>
      <c r="AD104" s="26"/>
      <c r="AF104" s="26"/>
    </row>
    <row r="105" spans="7:32" thickTop="1" thickBot="1" x14ac:dyDescent="0.25">
      <c r="G105" s="36"/>
      <c r="H105" s="126" t="s">
        <v>112</v>
      </c>
      <c r="I105" s="25">
        <v>1</v>
      </c>
      <c r="J105" s="118" t="str">
        <f>IF('CRITERIA SELECTION'!H22 = "x", "Yes", "No")</f>
        <v>No</v>
      </c>
      <c r="K105" s="132"/>
      <c r="L105" s="123" t="s">
        <v>108</v>
      </c>
      <c r="M105" s="116" t="s">
        <v>136</v>
      </c>
      <c r="N105" s="96"/>
      <c r="O105" s="78"/>
      <c r="P105" s="78"/>
      <c r="Q105" s="78"/>
      <c r="R105" s="93"/>
      <c r="S105" s="115"/>
      <c r="T105" s="26"/>
      <c r="U105" s="26"/>
      <c r="V105" s="26"/>
      <c r="W105" s="26"/>
      <c r="X105" s="26"/>
      <c r="Y105" s="115"/>
      <c r="Z105" s="26"/>
      <c r="AA105" s="26"/>
      <c r="AB105" s="26"/>
      <c r="AC105" s="26"/>
      <c r="AD105" s="26"/>
      <c r="AE105" s="115"/>
      <c r="AF105" s="26"/>
    </row>
    <row r="106" spans="7:32" thickTop="1" thickBot="1" x14ac:dyDescent="0.25">
      <c r="G106" s="36"/>
      <c r="H106" s="127"/>
      <c r="I106" s="21">
        <v>2</v>
      </c>
      <c r="J106" s="119"/>
      <c r="K106" s="133"/>
      <c r="L106" s="124"/>
      <c r="M106" s="116"/>
      <c r="N106" s="96"/>
      <c r="O106" s="78"/>
      <c r="P106" s="78"/>
      <c r="Q106" s="78"/>
      <c r="R106" s="93"/>
      <c r="S106" s="115"/>
      <c r="T106" s="26"/>
      <c r="U106" s="26"/>
      <c r="V106" s="26"/>
      <c r="W106" s="26"/>
      <c r="X106" s="26"/>
      <c r="Y106" s="115"/>
      <c r="Z106" s="26"/>
      <c r="AA106" s="26"/>
      <c r="AB106" s="26"/>
      <c r="AC106" s="26"/>
      <c r="AD106" s="26"/>
      <c r="AE106" s="115"/>
      <c r="AF106" s="26"/>
    </row>
    <row r="107" spans="7:32" thickTop="1" thickBot="1" x14ac:dyDescent="0.25">
      <c r="G107" s="36"/>
      <c r="H107" s="127"/>
      <c r="I107" s="21">
        <v>3</v>
      </c>
      <c r="J107" s="119"/>
      <c r="K107" s="133"/>
      <c r="L107" s="124"/>
      <c r="M107" s="116"/>
      <c r="N107" s="96"/>
      <c r="O107" s="78"/>
      <c r="P107" s="78"/>
      <c r="Q107" s="78"/>
      <c r="R107" s="93"/>
      <c r="S107" s="115"/>
      <c r="T107" s="26"/>
      <c r="U107" s="26"/>
      <c r="V107" s="26"/>
      <c r="W107" s="26"/>
      <c r="X107" s="26"/>
      <c r="Y107" s="115"/>
      <c r="Z107" s="26"/>
      <c r="AA107" s="26"/>
      <c r="AB107" s="26"/>
      <c r="AC107" s="26"/>
      <c r="AD107" s="26"/>
      <c r="AE107" s="115"/>
      <c r="AF107" s="26"/>
    </row>
    <row r="108" spans="7:32" thickTop="1" thickBot="1" x14ac:dyDescent="0.25">
      <c r="G108" s="36"/>
      <c r="H108" s="127"/>
      <c r="I108" s="21">
        <v>4</v>
      </c>
      <c r="J108" s="119"/>
      <c r="K108" s="133"/>
      <c r="L108" s="124"/>
      <c r="M108" s="116"/>
      <c r="N108" s="96"/>
      <c r="O108" s="78"/>
      <c r="P108" s="78"/>
      <c r="Q108" s="78"/>
      <c r="R108" s="93"/>
      <c r="S108" s="115"/>
      <c r="T108" s="26"/>
      <c r="U108" s="26"/>
      <c r="V108" s="26"/>
      <c r="W108" s="26"/>
      <c r="X108" s="26"/>
      <c r="Y108" s="115"/>
      <c r="Z108" s="26"/>
      <c r="AA108" s="26"/>
      <c r="AB108" s="26"/>
      <c r="AC108" s="26"/>
      <c r="AD108" s="26"/>
      <c r="AE108" s="115"/>
      <c r="AF108" s="26"/>
    </row>
    <row r="109" spans="7:32" thickTop="1" thickBot="1" x14ac:dyDescent="0.25">
      <c r="G109" s="36"/>
      <c r="H109" s="127"/>
      <c r="I109" s="21">
        <v>5</v>
      </c>
      <c r="J109" s="120"/>
      <c r="K109" s="136"/>
      <c r="L109" s="124"/>
      <c r="M109" s="116"/>
      <c r="N109" s="96"/>
      <c r="O109" s="78"/>
      <c r="P109" s="78"/>
      <c r="Q109" s="78"/>
      <c r="R109" s="93"/>
      <c r="S109" s="115"/>
      <c r="T109" s="26"/>
      <c r="U109" s="26"/>
      <c r="V109" s="26"/>
      <c r="W109" s="26"/>
      <c r="X109" s="26"/>
      <c r="Y109" s="115"/>
      <c r="Z109" s="26"/>
      <c r="AA109" s="26"/>
      <c r="AB109" s="26"/>
      <c r="AC109" s="26"/>
      <c r="AD109" s="26"/>
      <c r="AE109" s="115"/>
      <c r="AF109" s="26"/>
    </row>
    <row r="110" spans="7:32" thickTop="1" thickBot="1" x14ac:dyDescent="0.25">
      <c r="G110" s="36"/>
      <c r="H110" s="53"/>
      <c r="I110" s="54"/>
      <c r="J110" s="54"/>
      <c r="K110" s="54"/>
      <c r="L110" s="54"/>
      <c r="M110" s="91"/>
      <c r="N110" s="96"/>
      <c r="O110" s="78"/>
      <c r="P110" s="78"/>
      <c r="Q110" s="78"/>
      <c r="R110" s="93"/>
      <c r="T110" s="26"/>
      <c r="U110" s="26"/>
      <c r="V110" s="26"/>
      <c r="W110" s="26"/>
      <c r="X110" s="26"/>
      <c r="Z110" s="26"/>
      <c r="AA110" s="26"/>
      <c r="AB110" s="26"/>
      <c r="AC110" s="26"/>
      <c r="AD110" s="26"/>
      <c r="AF110" s="26"/>
    </row>
    <row r="111" spans="7:32" ht="14.5" customHeight="1" thickTop="1" thickBot="1" x14ac:dyDescent="0.25">
      <c r="G111" s="36"/>
      <c r="H111" s="126" t="s">
        <v>69</v>
      </c>
      <c r="I111" s="25">
        <v>1</v>
      </c>
      <c r="J111" s="118" t="str">
        <f>IF('CRITERIA SELECTION'!H23 = "x", "Yes", "No")</f>
        <v>No</v>
      </c>
      <c r="K111" s="132"/>
      <c r="L111" s="123" t="s">
        <v>109</v>
      </c>
      <c r="M111" s="116" t="s">
        <v>136</v>
      </c>
      <c r="N111" s="96"/>
      <c r="O111" s="78"/>
      <c r="P111" s="78"/>
      <c r="Q111" s="78"/>
      <c r="R111" s="93"/>
      <c r="S111" s="115"/>
      <c r="T111" s="26"/>
      <c r="U111" s="26"/>
      <c r="V111" s="26"/>
      <c r="W111" s="26"/>
      <c r="X111" s="26"/>
      <c r="Y111" s="115"/>
      <c r="Z111" s="26"/>
      <c r="AA111" s="26"/>
      <c r="AB111" s="26"/>
      <c r="AC111" s="26"/>
      <c r="AD111" s="26"/>
      <c r="AE111" s="115"/>
      <c r="AF111" s="26"/>
    </row>
    <row r="112" spans="7:32" ht="14.5" customHeight="1" thickTop="1" thickBot="1" x14ac:dyDescent="0.25">
      <c r="G112" s="36"/>
      <c r="H112" s="127"/>
      <c r="I112" s="21">
        <v>2</v>
      </c>
      <c r="J112" s="119"/>
      <c r="K112" s="133"/>
      <c r="L112" s="124"/>
      <c r="M112" s="116"/>
      <c r="N112" s="96"/>
      <c r="O112" s="78"/>
      <c r="P112" s="78"/>
      <c r="Q112" s="78"/>
      <c r="R112" s="93"/>
      <c r="S112" s="115"/>
      <c r="T112" s="26"/>
      <c r="U112" s="26"/>
      <c r="V112" s="26"/>
      <c r="W112" s="26"/>
      <c r="X112" s="26"/>
      <c r="Y112" s="115"/>
      <c r="Z112" s="81"/>
      <c r="AD112" s="94"/>
      <c r="AE112" s="115"/>
      <c r="AF112" s="81"/>
    </row>
    <row r="113" spans="7:32" ht="14.5" customHeight="1" thickTop="1" thickBot="1" x14ac:dyDescent="0.25">
      <c r="G113" s="36"/>
      <c r="H113" s="127"/>
      <c r="I113" s="21">
        <v>3</v>
      </c>
      <c r="J113" s="119"/>
      <c r="K113" s="133"/>
      <c r="L113" s="124"/>
      <c r="M113" s="116"/>
      <c r="N113" s="96"/>
      <c r="O113" s="78"/>
      <c r="P113" s="78"/>
      <c r="Q113" s="78"/>
      <c r="R113" s="93"/>
      <c r="S113" s="115"/>
      <c r="T113" s="26"/>
      <c r="U113" s="26"/>
      <c r="V113" s="26"/>
      <c r="W113" s="26"/>
      <c r="X113" s="26"/>
      <c r="Y113" s="115"/>
      <c r="Z113" s="81"/>
      <c r="AD113" s="94"/>
      <c r="AE113" s="115"/>
      <c r="AF113" s="81"/>
    </row>
    <row r="114" spans="7:32" ht="14.5" customHeight="1" thickTop="1" thickBot="1" x14ac:dyDescent="0.25">
      <c r="G114" s="36"/>
      <c r="H114" s="127"/>
      <c r="I114" s="21">
        <v>4</v>
      </c>
      <c r="J114" s="119"/>
      <c r="K114" s="133"/>
      <c r="L114" s="124"/>
      <c r="M114" s="116"/>
      <c r="N114" s="96"/>
      <c r="O114" s="78"/>
      <c r="P114" s="78"/>
      <c r="Q114" s="78"/>
      <c r="R114" s="93"/>
      <c r="S114" s="115"/>
      <c r="T114" s="26"/>
      <c r="U114" s="26"/>
      <c r="V114" s="26"/>
      <c r="W114" s="26"/>
      <c r="X114" s="26"/>
      <c r="Y114" s="115"/>
      <c r="Z114" s="81"/>
      <c r="AD114" s="94"/>
      <c r="AE114" s="115"/>
      <c r="AF114" s="81"/>
    </row>
    <row r="115" spans="7:32" ht="14.5" customHeight="1" thickTop="1" thickBot="1" x14ac:dyDescent="0.25">
      <c r="G115" s="36"/>
      <c r="H115" s="127"/>
      <c r="I115" s="21">
        <v>5</v>
      </c>
      <c r="J115" s="120"/>
      <c r="K115" s="136"/>
      <c r="L115" s="124"/>
      <c r="M115" s="116"/>
      <c r="N115" s="96"/>
      <c r="O115" s="78"/>
      <c r="P115" s="78"/>
      <c r="Q115" s="78"/>
      <c r="R115" s="93"/>
      <c r="S115" s="115"/>
      <c r="T115" s="26"/>
      <c r="U115" s="26"/>
      <c r="V115" s="26"/>
      <c r="W115" s="26"/>
      <c r="X115" s="26"/>
      <c r="Y115" s="115"/>
      <c r="Z115" s="81"/>
      <c r="AD115" s="94"/>
      <c r="AE115" s="115"/>
      <c r="AF115" s="81"/>
    </row>
    <row r="116" spans="7:32" thickTop="1" thickBot="1" x14ac:dyDescent="0.25">
      <c r="G116" s="36"/>
      <c r="H116" s="53"/>
      <c r="I116" s="54"/>
      <c r="J116" s="54"/>
      <c r="K116" s="54"/>
      <c r="L116" s="54"/>
      <c r="M116" s="91"/>
      <c r="N116" s="96"/>
      <c r="O116" s="78"/>
      <c r="P116" s="78"/>
      <c r="Q116" s="78"/>
      <c r="R116" s="93"/>
      <c r="T116" s="26"/>
      <c r="U116" s="26"/>
      <c r="V116" s="26"/>
      <c r="W116" s="26"/>
      <c r="X116" s="26"/>
      <c r="Z116" s="81"/>
      <c r="AD116" s="94"/>
      <c r="AF116" s="81"/>
    </row>
    <row r="117" spans="7:32" thickTop="1" thickBot="1" x14ac:dyDescent="0.25">
      <c r="G117" s="36"/>
      <c r="H117" s="126" t="s">
        <v>87</v>
      </c>
      <c r="I117" s="25">
        <v>1</v>
      </c>
      <c r="J117" s="118" t="str">
        <f>IF('CRITERIA SELECTION'!H24 = "x", "Yes", "No")</f>
        <v>No</v>
      </c>
      <c r="K117" s="132"/>
      <c r="L117" s="123" t="s">
        <v>110</v>
      </c>
      <c r="M117" s="116" t="s">
        <v>136</v>
      </c>
      <c r="N117" s="96"/>
      <c r="O117" s="78"/>
      <c r="P117" s="78"/>
      <c r="Q117" s="78"/>
      <c r="R117" s="93"/>
      <c r="S117" s="115"/>
      <c r="T117" s="26"/>
      <c r="U117" s="26"/>
      <c r="V117" s="26"/>
      <c r="W117" s="26"/>
      <c r="X117" s="26"/>
      <c r="Y117" s="115"/>
      <c r="Z117" s="81"/>
      <c r="AD117" s="94"/>
      <c r="AE117" s="115"/>
      <c r="AF117" s="81"/>
    </row>
    <row r="118" spans="7:32" thickTop="1" thickBot="1" x14ac:dyDescent="0.25">
      <c r="G118" s="36"/>
      <c r="H118" s="127"/>
      <c r="I118" s="21">
        <v>2</v>
      </c>
      <c r="J118" s="119"/>
      <c r="K118" s="133"/>
      <c r="L118" s="124"/>
      <c r="M118" s="116"/>
      <c r="N118" s="96"/>
      <c r="O118" s="78"/>
      <c r="P118" s="78"/>
      <c r="Q118" s="78"/>
      <c r="R118" s="93"/>
      <c r="S118" s="115"/>
      <c r="T118" s="26"/>
      <c r="U118" s="26"/>
      <c r="V118" s="26"/>
      <c r="W118" s="26"/>
      <c r="X118" s="26"/>
      <c r="Y118" s="115"/>
      <c r="Z118" s="81"/>
      <c r="AD118" s="94"/>
      <c r="AE118" s="115"/>
      <c r="AF118" s="81"/>
    </row>
    <row r="119" spans="7:32" thickTop="1" thickBot="1" x14ac:dyDescent="0.25">
      <c r="G119" s="36"/>
      <c r="H119" s="127"/>
      <c r="I119" s="21">
        <v>3</v>
      </c>
      <c r="J119" s="119"/>
      <c r="K119" s="133"/>
      <c r="L119" s="124"/>
      <c r="M119" s="116"/>
      <c r="N119" s="96"/>
      <c r="O119" s="78"/>
      <c r="P119" s="78"/>
      <c r="Q119" s="78"/>
      <c r="R119" s="93"/>
      <c r="S119" s="115"/>
      <c r="T119" s="26"/>
      <c r="U119" s="26"/>
      <c r="V119" s="26"/>
      <c r="W119" s="26"/>
      <c r="X119" s="26"/>
      <c r="Y119" s="115"/>
      <c r="Z119" s="81"/>
      <c r="AD119" s="94"/>
      <c r="AE119" s="115"/>
      <c r="AF119" s="81"/>
    </row>
    <row r="120" spans="7:32" thickTop="1" thickBot="1" x14ac:dyDescent="0.25">
      <c r="G120" s="36"/>
      <c r="H120" s="127"/>
      <c r="I120" s="21">
        <v>4</v>
      </c>
      <c r="J120" s="119"/>
      <c r="K120" s="133"/>
      <c r="L120" s="124"/>
      <c r="M120" s="116"/>
      <c r="N120" s="96"/>
      <c r="O120" s="78"/>
      <c r="P120" s="78"/>
      <c r="Q120" s="78"/>
      <c r="R120" s="93"/>
      <c r="S120" s="115"/>
      <c r="T120" s="26"/>
      <c r="U120" s="26"/>
      <c r="V120" s="26"/>
      <c r="W120" s="26"/>
      <c r="X120" s="26"/>
      <c r="Y120" s="115"/>
      <c r="Z120" s="81"/>
      <c r="AD120" s="94"/>
      <c r="AE120" s="115"/>
      <c r="AF120" s="81"/>
    </row>
    <row r="121" spans="7:32" thickTop="1" thickBot="1" x14ac:dyDescent="0.25">
      <c r="G121" s="36"/>
      <c r="H121" s="131"/>
      <c r="I121" s="45">
        <v>5</v>
      </c>
      <c r="J121" s="120"/>
      <c r="K121" s="134"/>
      <c r="L121" s="135"/>
      <c r="M121" s="116"/>
      <c r="N121" s="96"/>
      <c r="O121" s="78"/>
      <c r="P121" s="78"/>
      <c r="Q121" s="78"/>
      <c r="R121" s="93"/>
      <c r="S121" s="115"/>
      <c r="T121" s="26"/>
      <c r="U121" s="26"/>
      <c r="V121" s="26"/>
      <c r="W121" s="26"/>
      <c r="X121" s="26"/>
      <c r="Y121" s="115"/>
      <c r="Z121" s="81"/>
      <c r="AD121" s="94"/>
      <c r="AE121" s="115"/>
      <c r="AF121" s="81"/>
    </row>
    <row r="122" spans="7:32" thickTop="1" thickBot="1" x14ac:dyDescent="0.25">
      <c r="H122" s="77"/>
      <c r="I122" s="77"/>
      <c r="J122" s="77"/>
      <c r="K122" s="77"/>
      <c r="L122" s="77"/>
      <c r="N122" s="78"/>
      <c r="O122" s="78"/>
      <c r="P122" s="78"/>
      <c r="Q122" s="78"/>
      <c r="R122" s="93"/>
      <c r="T122" s="26"/>
      <c r="U122" s="26"/>
      <c r="V122" s="26"/>
      <c r="W122" s="26"/>
      <c r="X122" s="26"/>
      <c r="Z122" s="81"/>
      <c r="AD122" s="94"/>
      <c r="AF122" s="81"/>
    </row>
    <row r="123" spans="7:32" thickTop="1" thickBot="1" x14ac:dyDescent="0.25">
      <c r="N123" s="78"/>
      <c r="O123" s="78"/>
      <c r="P123" s="78"/>
      <c r="Q123" s="78"/>
      <c r="R123" s="78"/>
      <c r="T123" s="26"/>
      <c r="U123" s="26"/>
      <c r="V123" s="26"/>
      <c r="W123" s="26"/>
      <c r="X123" s="26"/>
    </row>
    <row r="124" spans="7:32" thickTop="1" thickBot="1" x14ac:dyDescent="0.25">
      <c r="N124" s="78"/>
      <c r="O124" s="78"/>
      <c r="P124" s="78"/>
      <c r="Q124" s="78"/>
      <c r="R124" s="78"/>
      <c r="T124" s="26"/>
      <c r="U124" s="26"/>
      <c r="V124" s="26"/>
      <c r="W124" s="26"/>
      <c r="X124" s="26"/>
    </row>
    <row r="125" spans="7:32" thickTop="1" thickBot="1" x14ac:dyDescent="0.25">
      <c r="N125" s="78"/>
      <c r="O125" s="78"/>
      <c r="P125" s="78"/>
      <c r="Q125" s="78"/>
      <c r="R125" s="78"/>
      <c r="T125" s="26"/>
      <c r="U125" s="26"/>
      <c r="V125" s="26"/>
      <c r="W125" s="26"/>
      <c r="X125" s="26"/>
    </row>
    <row r="126" spans="7:32" thickTop="1" thickBot="1" x14ac:dyDescent="0.25">
      <c r="N126" s="78"/>
      <c r="O126" s="78"/>
      <c r="P126" s="78"/>
      <c r="Q126" s="78"/>
      <c r="R126" s="78"/>
      <c r="T126" s="26"/>
      <c r="U126" s="26"/>
      <c r="V126" s="26"/>
      <c r="W126" s="26"/>
      <c r="X126" s="26"/>
    </row>
    <row r="127" spans="7:32" thickTop="1" thickBot="1" x14ac:dyDescent="0.25">
      <c r="N127" s="78"/>
      <c r="O127" s="78"/>
      <c r="P127" s="78"/>
      <c r="Q127" s="78"/>
      <c r="R127" s="78"/>
      <c r="T127" s="26"/>
      <c r="U127" s="26"/>
      <c r="V127" s="26"/>
      <c r="W127" s="26"/>
      <c r="X127" s="26"/>
    </row>
  </sheetData>
  <mergeCells count="268">
    <mergeCell ref="Z27:Z31"/>
    <mergeCell ref="AC27:AC31"/>
    <mergeCell ref="AD27:AD31"/>
    <mergeCell ref="Z33:Z37"/>
    <mergeCell ref="AC33:AC37"/>
    <mergeCell ref="AD33:AD37"/>
    <mergeCell ref="Z39:Z43"/>
    <mergeCell ref="AC39:AC43"/>
    <mergeCell ref="AD39:AD43"/>
    <mergeCell ref="AB27:AB31"/>
    <mergeCell ref="AB33:AB37"/>
    <mergeCell ref="AB39:AB43"/>
    <mergeCell ref="Z9:Z13"/>
    <mergeCell ref="AC9:AC13"/>
    <mergeCell ref="AD9:AD13"/>
    <mergeCell ref="Z15:Z19"/>
    <mergeCell ref="AC15:AC19"/>
    <mergeCell ref="AD15:AD19"/>
    <mergeCell ref="Z21:Z25"/>
    <mergeCell ref="AC21:AC25"/>
    <mergeCell ref="AD21:AD25"/>
    <mergeCell ref="AB9:AB13"/>
    <mergeCell ref="AB15:AB19"/>
    <mergeCell ref="AB21:AB25"/>
    <mergeCell ref="T9:T13"/>
    <mergeCell ref="W9:W13"/>
    <mergeCell ref="T15:T19"/>
    <mergeCell ref="W15:W19"/>
    <mergeCell ref="N69:N73"/>
    <mergeCell ref="Q69:Q73"/>
    <mergeCell ref="R69:R73"/>
    <mergeCell ref="N75:N79"/>
    <mergeCell ref="Q75:Q79"/>
    <mergeCell ref="R75:R79"/>
    <mergeCell ref="N57:N61"/>
    <mergeCell ref="Q57:Q61"/>
    <mergeCell ref="R57:R61"/>
    <mergeCell ref="T51:T55"/>
    <mergeCell ref="W51:W55"/>
    <mergeCell ref="T27:T31"/>
    <mergeCell ref="W27:W31"/>
    <mergeCell ref="T39:T43"/>
    <mergeCell ref="W39:W43"/>
    <mergeCell ref="T45:T49"/>
    <mergeCell ref="V45:V49"/>
    <mergeCell ref="W45:W49"/>
    <mergeCell ref="Q39:Q43"/>
    <mergeCell ref="R39:R43"/>
    <mergeCell ref="N21:N25"/>
    <mergeCell ref="Q21:Q25"/>
    <mergeCell ref="R21:R25"/>
    <mergeCell ref="N27:N31"/>
    <mergeCell ref="Q27:Q31"/>
    <mergeCell ref="R27:R31"/>
    <mergeCell ref="N63:N67"/>
    <mergeCell ref="Q63:Q67"/>
    <mergeCell ref="R63:R67"/>
    <mergeCell ref="N45:N49"/>
    <mergeCell ref="Q45:Q49"/>
    <mergeCell ref="R45:R49"/>
    <mergeCell ref="N51:N55"/>
    <mergeCell ref="Q51:Q55"/>
    <mergeCell ref="R51:R55"/>
    <mergeCell ref="P63:P67"/>
    <mergeCell ref="P27:P31"/>
    <mergeCell ref="P33:P37"/>
    <mergeCell ref="P39:P43"/>
    <mergeCell ref="P45:P49"/>
    <mergeCell ref="P51:P55"/>
    <mergeCell ref="P57:P61"/>
    <mergeCell ref="N39:N43"/>
    <mergeCell ref="B21:B25"/>
    <mergeCell ref="E21:E25"/>
    <mergeCell ref="F21:F25"/>
    <mergeCell ref="E9:E13"/>
    <mergeCell ref="B9:B13"/>
    <mergeCell ref="F9:F13"/>
    <mergeCell ref="B15:B19"/>
    <mergeCell ref="E15:E19"/>
    <mergeCell ref="F15:F19"/>
    <mergeCell ref="D9:D13"/>
    <mergeCell ref="D15:D19"/>
    <mergeCell ref="D21:D25"/>
    <mergeCell ref="H27:H31"/>
    <mergeCell ref="K27:K31"/>
    <mergeCell ref="L27:L31"/>
    <mergeCell ref="H33:H37"/>
    <mergeCell ref="K33:K37"/>
    <mergeCell ref="L33:L37"/>
    <mergeCell ref="N9:N13"/>
    <mergeCell ref="Q9:Q13"/>
    <mergeCell ref="R9:R13"/>
    <mergeCell ref="N15:N19"/>
    <mergeCell ref="Q15:Q19"/>
    <mergeCell ref="R15:R19"/>
    <mergeCell ref="H21:H25"/>
    <mergeCell ref="K21:K25"/>
    <mergeCell ref="L21:L25"/>
    <mergeCell ref="H9:H13"/>
    <mergeCell ref="K9:K13"/>
    <mergeCell ref="L9:L13"/>
    <mergeCell ref="H15:H19"/>
    <mergeCell ref="K15:K19"/>
    <mergeCell ref="L15:L19"/>
    <mergeCell ref="N33:N37"/>
    <mergeCell ref="Q33:Q37"/>
    <mergeCell ref="R33:R37"/>
    <mergeCell ref="H57:H61"/>
    <mergeCell ref="K57:K61"/>
    <mergeCell ref="L57:L61"/>
    <mergeCell ref="H63:H67"/>
    <mergeCell ref="K63:K67"/>
    <mergeCell ref="L63:L67"/>
    <mergeCell ref="H39:H43"/>
    <mergeCell ref="K39:K43"/>
    <mergeCell ref="L39:L43"/>
    <mergeCell ref="H45:H49"/>
    <mergeCell ref="K45:K49"/>
    <mergeCell ref="L45:L49"/>
    <mergeCell ref="H51:H55"/>
    <mergeCell ref="K51:K55"/>
    <mergeCell ref="L51:L55"/>
    <mergeCell ref="J63:J67"/>
    <mergeCell ref="L87:L91"/>
    <mergeCell ref="H75:H79"/>
    <mergeCell ref="K75:K79"/>
    <mergeCell ref="L75:L79"/>
    <mergeCell ref="H81:H85"/>
    <mergeCell ref="K81:K85"/>
    <mergeCell ref="L81:L85"/>
    <mergeCell ref="H69:H73"/>
    <mergeCell ref="K69:K73"/>
    <mergeCell ref="L69:L73"/>
    <mergeCell ref="H87:H91"/>
    <mergeCell ref="K87:K91"/>
    <mergeCell ref="J69:J73"/>
    <mergeCell ref="J75:J79"/>
    <mergeCell ref="J81:J85"/>
    <mergeCell ref="J87:J91"/>
    <mergeCell ref="H117:H121"/>
    <mergeCell ref="K117:K121"/>
    <mergeCell ref="L117:L121"/>
    <mergeCell ref="H93:H97"/>
    <mergeCell ref="K93:K97"/>
    <mergeCell ref="L93:L97"/>
    <mergeCell ref="H111:H115"/>
    <mergeCell ref="K111:K115"/>
    <mergeCell ref="L111:L115"/>
    <mergeCell ref="H99:H103"/>
    <mergeCell ref="K99:K103"/>
    <mergeCell ref="L99:L103"/>
    <mergeCell ref="H105:H109"/>
    <mergeCell ref="K105:K109"/>
    <mergeCell ref="L105:L109"/>
    <mergeCell ref="J93:J97"/>
    <mergeCell ref="J99:J103"/>
    <mergeCell ref="J105:J109"/>
    <mergeCell ref="J111:J115"/>
    <mergeCell ref="J117:J121"/>
    <mergeCell ref="J9:J13"/>
    <mergeCell ref="J15:J19"/>
    <mergeCell ref="J21:J25"/>
    <mergeCell ref="J27:J31"/>
    <mergeCell ref="J33:J37"/>
    <mergeCell ref="J39:J43"/>
    <mergeCell ref="J45:J49"/>
    <mergeCell ref="J51:J55"/>
    <mergeCell ref="J57:J61"/>
    <mergeCell ref="P69:P73"/>
    <mergeCell ref="P75:P79"/>
    <mergeCell ref="X9:X13"/>
    <mergeCell ref="X15:X19"/>
    <mergeCell ref="X27:X31"/>
    <mergeCell ref="X39:X43"/>
    <mergeCell ref="X51:X55"/>
    <mergeCell ref="V9:V13"/>
    <mergeCell ref="V15:V19"/>
    <mergeCell ref="V27:V31"/>
    <mergeCell ref="V39:V43"/>
    <mergeCell ref="V51:V55"/>
    <mergeCell ref="T21:T25"/>
    <mergeCell ref="V21:V25"/>
    <mergeCell ref="W21:W25"/>
    <mergeCell ref="X21:X25"/>
    <mergeCell ref="T33:T37"/>
    <mergeCell ref="V33:V37"/>
    <mergeCell ref="W33:W37"/>
    <mergeCell ref="X33:X37"/>
    <mergeCell ref="X45:X49"/>
    <mergeCell ref="P9:P13"/>
    <mergeCell ref="P15:P19"/>
    <mergeCell ref="P21:P25"/>
    <mergeCell ref="M81:M85"/>
    <mergeCell ref="M87:M91"/>
    <mergeCell ref="M93:M97"/>
    <mergeCell ref="M99:M103"/>
    <mergeCell ref="M105:M109"/>
    <mergeCell ref="M9:M13"/>
    <mergeCell ref="M45:M49"/>
    <mergeCell ref="M39:M43"/>
    <mergeCell ref="M33:M37"/>
    <mergeCell ref="M27:M31"/>
    <mergeCell ref="M21:M25"/>
    <mergeCell ref="M15:M19"/>
    <mergeCell ref="M51:M55"/>
    <mergeCell ref="M57:M61"/>
    <mergeCell ref="M111:M115"/>
    <mergeCell ref="M117:M121"/>
    <mergeCell ref="S9:S13"/>
    <mergeCell ref="S15:S19"/>
    <mergeCell ref="S21:S25"/>
    <mergeCell ref="S27:S31"/>
    <mergeCell ref="S33:S37"/>
    <mergeCell ref="S39:S43"/>
    <mergeCell ref="S45:S49"/>
    <mergeCell ref="S51:S55"/>
    <mergeCell ref="S57:S61"/>
    <mergeCell ref="S63:S67"/>
    <mergeCell ref="S69:S73"/>
    <mergeCell ref="S75:S79"/>
    <mergeCell ref="S81:S85"/>
    <mergeCell ref="S87:S91"/>
    <mergeCell ref="S93:S97"/>
    <mergeCell ref="S99:S103"/>
    <mergeCell ref="S105:S109"/>
    <mergeCell ref="S111:S115"/>
    <mergeCell ref="S117:S121"/>
    <mergeCell ref="M63:M67"/>
    <mergeCell ref="M69:M73"/>
    <mergeCell ref="M75:M79"/>
    <mergeCell ref="Y87:Y91"/>
    <mergeCell ref="Y93:Y97"/>
    <mergeCell ref="Y99:Y103"/>
    <mergeCell ref="Y105:Y109"/>
    <mergeCell ref="Y111:Y115"/>
    <mergeCell ref="Y9:Y13"/>
    <mergeCell ref="Y15:Y19"/>
    <mergeCell ref="Y21:Y25"/>
    <mergeCell ref="Y27:Y31"/>
    <mergeCell ref="Y33:Y37"/>
    <mergeCell ref="Y39:Y43"/>
    <mergeCell ref="Y45:Y49"/>
    <mergeCell ref="Y51:Y55"/>
    <mergeCell ref="Y57:Y61"/>
    <mergeCell ref="Y117:Y121"/>
    <mergeCell ref="AE9:AE13"/>
    <mergeCell ref="AE15:AE19"/>
    <mergeCell ref="AE21:AE25"/>
    <mergeCell ref="AE27:AE31"/>
    <mergeCell ref="AE33:AE37"/>
    <mergeCell ref="AE39:AE43"/>
    <mergeCell ref="AE45:AE49"/>
    <mergeCell ref="AE51:AE55"/>
    <mergeCell ref="AE57:AE61"/>
    <mergeCell ref="AE63:AE67"/>
    <mergeCell ref="AE69:AE73"/>
    <mergeCell ref="AE75:AE79"/>
    <mergeCell ref="AE81:AE85"/>
    <mergeCell ref="AE87:AE91"/>
    <mergeCell ref="AE93:AE97"/>
    <mergeCell ref="AE99:AE103"/>
    <mergeCell ref="AE105:AE109"/>
    <mergeCell ref="AE111:AE115"/>
    <mergeCell ref="AE117:AE121"/>
    <mergeCell ref="Y63:Y67"/>
    <mergeCell ref="Y69:Y73"/>
    <mergeCell ref="Y75:Y79"/>
    <mergeCell ref="Y81:Y85"/>
  </mergeCells>
  <conditionalFormatting sqref="D9:D13">
    <cfRule type="containsText" dxfId="227" priority="191" operator="containsText" text="No">
      <formula>NOT(ISERROR(SEARCH("No",D9)))</formula>
    </cfRule>
    <cfRule type="colorScale" priority="192">
      <colorScale>
        <cfvo type="min"/>
        <cfvo type="percentile" val="50"/>
        <cfvo type="max"/>
        <color rgb="FFF8696B"/>
        <color rgb="FFFFEB84"/>
        <color rgb="FF63BE7B"/>
      </colorScale>
    </cfRule>
  </conditionalFormatting>
  <conditionalFormatting sqref="D15:D19">
    <cfRule type="containsText" dxfId="226" priority="189" operator="containsText" text="No">
      <formula>NOT(ISERROR(SEARCH("No",D15)))</formula>
    </cfRule>
    <cfRule type="colorScale" priority="190">
      <colorScale>
        <cfvo type="min"/>
        <cfvo type="percentile" val="50"/>
        <cfvo type="max"/>
        <color rgb="FFF8696B"/>
        <color rgb="FFFFEB84"/>
        <color rgb="FF63BE7B"/>
      </colorScale>
    </cfRule>
  </conditionalFormatting>
  <conditionalFormatting sqref="D21:D25">
    <cfRule type="containsText" dxfId="225" priority="187" operator="containsText" text="No">
      <formula>NOT(ISERROR(SEARCH("No",D21)))</formula>
    </cfRule>
    <cfRule type="colorScale" priority="188">
      <colorScale>
        <cfvo type="min"/>
        <cfvo type="percentile" val="50"/>
        <cfvo type="max"/>
        <color rgb="FFF8696B"/>
        <color rgb="FFFFEB84"/>
        <color rgb="FF63BE7B"/>
      </colorScale>
    </cfRule>
  </conditionalFormatting>
  <conditionalFormatting sqref="E9:E13 K20:K25 K38:K43">
    <cfRule type="cellIs" dxfId="224" priority="323" operator="between">
      <formula>1</formula>
      <formula>5</formula>
    </cfRule>
  </conditionalFormatting>
  <conditionalFormatting sqref="E15:E19">
    <cfRule type="cellIs" dxfId="223" priority="316" operator="between">
      <formula>1</formula>
      <formula>5</formula>
    </cfRule>
    <cfRule type="cellIs" dxfId="222" priority="317" operator="between">
      <formula>5</formula>
      <formula>5</formula>
    </cfRule>
    <cfRule type="cellIs" dxfId="221" priority="318" operator="between">
      <formula>1</formula>
      <formula>5</formula>
    </cfRule>
  </conditionalFormatting>
  <conditionalFormatting sqref="E21:E25">
    <cfRule type="cellIs" dxfId="220" priority="313" operator="between">
      <formula>1</formula>
      <formula>5</formula>
    </cfRule>
    <cfRule type="cellIs" dxfId="219" priority="314" operator="between">
      <formula>5</formula>
      <formula>5</formula>
    </cfRule>
    <cfRule type="cellIs" dxfId="218" priority="315" operator="between">
      <formula>1</formula>
      <formula>5</formula>
    </cfRule>
  </conditionalFormatting>
  <conditionalFormatting sqref="J9:J13">
    <cfRule type="containsText" dxfId="217" priority="185" operator="containsText" text="No">
      <formula>NOT(ISERROR(SEARCH("No",J9)))</formula>
    </cfRule>
    <cfRule type="colorScale" priority="186">
      <colorScale>
        <cfvo type="min"/>
        <cfvo type="percentile" val="50"/>
        <cfvo type="max"/>
        <color rgb="FFF8696B"/>
        <color rgb="FFFFEB84"/>
        <color rgb="FF63BE7B"/>
      </colorScale>
    </cfRule>
  </conditionalFormatting>
  <conditionalFormatting sqref="J15:J19">
    <cfRule type="containsText" dxfId="216" priority="183" operator="containsText" text="No">
      <formula>NOT(ISERROR(SEARCH("No",J15)))</formula>
    </cfRule>
    <cfRule type="colorScale" priority="184">
      <colorScale>
        <cfvo type="min"/>
        <cfvo type="percentile" val="50"/>
        <cfvo type="max"/>
        <color rgb="FFF8696B"/>
        <color rgb="FFFFEB84"/>
        <color rgb="FF63BE7B"/>
      </colorScale>
    </cfRule>
  </conditionalFormatting>
  <conditionalFormatting sqref="J21:J25">
    <cfRule type="containsText" dxfId="215" priority="181" operator="containsText" text="No">
      <formula>NOT(ISERROR(SEARCH("No",J21)))</formula>
    </cfRule>
    <cfRule type="colorScale" priority="182">
      <colorScale>
        <cfvo type="min"/>
        <cfvo type="percentile" val="50"/>
        <cfvo type="max"/>
        <color rgb="FFF8696B"/>
        <color rgb="FFFFEB84"/>
        <color rgb="FF63BE7B"/>
      </colorScale>
    </cfRule>
  </conditionalFormatting>
  <conditionalFormatting sqref="J27:J31">
    <cfRule type="containsText" dxfId="214" priority="179" operator="containsText" text="No">
      <formula>NOT(ISERROR(SEARCH("No",J27)))</formula>
    </cfRule>
    <cfRule type="colorScale" priority="180">
      <colorScale>
        <cfvo type="min"/>
        <cfvo type="percentile" val="50"/>
        <cfvo type="max"/>
        <color rgb="FFF8696B"/>
        <color rgb="FFFFEB84"/>
        <color rgb="FF63BE7B"/>
      </colorScale>
    </cfRule>
  </conditionalFormatting>
  <conditionalFormatting sqref="J33:J37">
    <cfRule type="containsText" dxfId="213" priority="177" operator="containsText" text="No">
      <formula>NOT(ISERROR(SEARCH("No",J33)))</formula>
    </cfRule>
    <cfRule type="colorScale" priority="178">
      <colorScale>
        <cfvo type="min"/>
        <cfvo type="percentile" val="50"/>
        <cfvo type="max"/>
        <color rgb="FFF8696B"/>
        <color rgb="FFFFEB84"/>
        <color rgb="FF63BE7B"/>
      </colorScale>
    </cfRule>
  </conditionalFormatting>
  <conditionalFormatting sqref="J39:J43">
    <cfRule type="containsText" dxfId="212" priority="175" operator="containsText" text="No">
      <formula>NOT(ISERROR(SEARCH("No",J39)))</formula>
    </cfRule>
    <cfRule type="colorScale" priority="176">
      <colorScale>
        <cfvo type="min"/>
        <cfvo type="percentile" val="50"/>
        <cfvo type="max"/>
        <color rgb="FFF8696B"/>
        <color rgb="FFFFEB84"/>
        <color rgb="FF63BE7B"/>
      </colorScale>
    </cfRule>
  </conditionalFormatting>
  <conditionalFormatting sqref="J45:J49">
    <cfRule type="containsText" dxfId="211" priority="173" operator="containsText" text="No">
      <formula>NOT(ISERROR(SEARCH("No",J45)))</formula>
    </cfRule>
    <cfRule type="colorScale" priority="174">
      <colorScale>
        <cfvo type="min"/>
        <cfvo type="percentile" val="50"/>
        <cfvo type="max"/>
        <color rgb="FFF8696B"/>
        <color rgb="FFFFEB84"/>
        <color rgb="FF63BE7B"/>
      </colorScale>
    </cfRule>
  </conditionalFormatting>
  <conditionalFormatting sqref="J51:J55">
    <cfRule type="containsText" dxfId="210" priority="171" operator="containsText" text="No">
      <formula>NOT(ISERROR(SEARCH("No",J51)))</formula>
    </cfRule>
    <cfRule type="colorScale" priority="172">
      <colorScale>
        <cfvo type="min"/>
        <cfvo type="percentile" val="50"/>
        <cfvo type="max"/>
        <color rgb="FFF8696B"/>
        <color rgb="FFFFEB84"/>
        <color rgb="FF63BE7B"/>
      </colorScale>
    </cfRule>
  </conditionalFormatting>
  <conditionalFormatting sqref="J57:J61">
    <cfRule type="containsText" dxfId="209" priority="169" operator="containsText" text="No">
      <formula>NOT(ISERROR(SEARCH("No",J57)))</formula>
    </cfRule>
    <cfRule type="colorScale" priority="170">
      <colorScale>
        <cfvo type="min"/>
        <cfvo type="percentile" val="50"/>
        <cfvo type="max"/>
        <color rgb="FFF8696B"/>
        <color rgb="FFFFEB84"/>
        <color rgb="FF63BE7B"/>
      </colorScale>
    </cfRule>
  </conditionalFormatting>
  <conditionalFormatting sqref="J63:J67">
    <cfRule type="containsText" dxfId="208" priority="167" operator="containsText" text="No">
      <formula>NOT(ISERROR(SEARCH("No",J63)))</formula>
    </cfRule>
    <cfRule type="colorScale" priority="168">
      <colorScale>
        <cfvo type="min"/>
        <cfvo type="percentile" val="50"/>
        <cfvo type="max"/>
        <color rgb="FFF8696B"/>
        <color rgb="FFFFEB84"/>
        <color rgb="FF63BE7B"/>
      </colorScale>
    </cfRule>
  </conditionalFormatting>
  <conditionalFormatting sqref="J69:J73">
    <cfRule type="containsText" dxfId="207" priority="165" operator="containsText" text="No">
      <formula>NOT(ISERROR(SEARCH("No",J69)))</formula>
    </cfRule>
    <cfRule type="colorScale" priority="166">
      <colorScale>
        <cfvo type="min"/>
        <cfvo type="percentile" val="50"/>
        <cfvo type="max"/>
        <color rgb="FFF8696B"/>
        <color rgb="FFFFEB84"/>
        <color rgb="FF63BE7B"/>
      </colorScale>
    </cfRule>
  </conditionalFormatting>
  <conditionalFormatting sqref="J75:J79">
    <cfRule type="containsText" dxfId="206" priority="163" operator="containsText" text="No">
      <formula>NOT(ISERROR(SEARCH("No",J75)))</formula>
    </cfRule>
    <cfRule type="colorScale" priority="164">
      <colorScale>
        <cfvo type="min"/>
        <cfvo type="percentile" val="50"/>
        <cfvo type="max"/>
        <color rgb="FFF8696B"/>
        <color rgb="FFFFEB84"/>
        <color rgb="FF63BE7B"/>
      </colorScale>
    </cfRule>
  </conditionalFormatting>
  <conditionalFormatting sqref="J81:J85">
    <cfRule type="containsText" dxfId="205" priority="161" operator="containsText" text="No">
      <formula>NOT(ISERROR(SEARCH("No",J81)))</formula>
    </cfRule>
    <cfRule type="colorScale" priority="162">
      <colorScale>
        <cfvo type="min"/>
        <cfvo type="percentile" val="50"/>
        <cfvo type="max"/>
        <color rgb="FFF8696B"/>
        <color rgb="FFFFEB84"/>
        <color rgb="FF63BE7B"/>
      </colorScale>
    </cfRule>
  </conditionalFormatting>
  <conditionalFormatting sqref="J87:J91">
    <cfRule type="containsText" dxfId="204" priority="159" operator="containsText" text="No">
      <formula>NOT(ISERROR(SEARCH("No",J87)))</formula>
    </cfRule>
    <cfRule type="colorScale" priority="160">
      <colorScale>
        <cfvo type="min"/>
        <cfvo type="percentile" val="50"/>
        <cfvo type="max"/>
        <color rgb="FFF8696B"/>
        <color rgb="FFFFEB84"/>
        <color rgb="FF63BE7B"/>
      </colorScale>
    </cfRule>
  </conditionalFormatting>
  <conditionalFormatting sqref="J93:J97">
    <cfRule type="containsText" dxfId="203" priority="157" operator="containsText" text="No">
      <formula>NOT(ISERROR(SEARCH("No",J93)))</formula>
    </cfRule>
    <cfRule type="colorScale" priority="158">
      <colorScale>
        <cfvo type="min"/>
        <cfvo type="percentile" val="50"/>
        <cfvo type="max"/>
        <color rgb="FFF8696B"/>
        <color rgb="FFFFEB84"/>
        <color rgb="FF63BE7B"/>
      </colorScale>
    </cfRule>
  </conditionalFormatting>
  <conditionalFormatting sqref="J99:J103">
    <cfRule type="containsText" dxfId="202" priority="155" operator="containsText" text="No">
      <formula>NOT(ISERROR(SEARCH("No",J99)))</formula>
    </cfRule>
    <cfRule type="colorScale" priority="156">
      <colorScale>
        <cfvo type="min"/>
        <cfvo type="percentile" val="50"/>
        <cfvo type="max"/>
        <color rgb="FFF8696B"/>
        <color rgb="FFFFEB84"/>
        <color rgb="FF63BE7B"/>
      </colorScale>
    </cfRule>
  </conditionalFormatting>
  <conditionalFormatting sqref="J105:J109">
    <cfRule type="containsText" dxfId="201" priority="153" operator="containsText" text="No">
      <formula>NOT(ISERROR(SEARCH("No",J105)))</formula>
    </cfRule>
    <cfRule type="colorScale" priority="154">
      <colorScale>
        <cfvo type="min"/>
        <cfvo type="percentile" val="50"/>
        <cfvo type="max"/>
        <color rgb="FFF8696B"/>
        <color rgb="FFFFEB84"/>
        <color rgb="FF63BE7B"/>
      </colorScale>
    </cfRule>
  </conditionalFormatting>
  <conditionalFormatting sqref="J111:J115">
    <cfRule type="containsText" dxfId="200" priority="151" operator="containsText" text="No">
      <formula>NOT(ISERROR(SEARCH("No",J111)))</formula>
    </cfRule>
    <cfRule type="colorScale" priority="152">
      <colorScale>
        <cfvo type="min"/>
        <cfvo type="percentile" val="50"/>
        <cfvo type="max"/>
        <color rgb="FFF8696B"/>
        <color rgb="FFFFEB84"/>
        <color rgb="FF63BE7B"/>
      </colorScale>
    </cfRule>
  </conditionalFormatting>
  <conditionalFormatting sqref="J117:J121">
    <cfRule type="containsText" dxfId="199" priority="149" operator="containsText" text="No">
      <formula>NOT(ISERROR(SEARCH("No",J117)))</formula>
    </cfRule>
    <cfRule type="colorScale" priority="150">
      <colorScale>
        <cfvo type="min"/>
        <cfvo type="percentile" val="50"/>
        <cfvo type="max"/>
        <color rgb="FFF8696B"/>
        <color rgb="FFFFEB84"/>
        <color rgb="FF63BE7B"/>
      </colorScale>
    </cfRule>
  </conditionalFormatting>
  <conditionalFormatting sqref="K9:K13">
    <cfRule type="cellIs" dxfId="198" priority="304" operator="between">
      <formula>1</formula>
      <formula>5</formula>
    </cfRule>
    <cfRule type="cellIs" dxfId="197" priority="305" operator="between">
      <formula>5</formula>
      <formula>5</formula>
    </cfRule>
    <cfRule type="cellIs" dxfId="196" priority="306" operator="between">
      <formula>1</formula>
      <formula>5</formula>
    </cfRule>
  </conditionalFormatting>
  <conditionalFormatting sqref="K15:K19">
    <cfRule type="cellIs" dxfId="195" priority="301" operator="between">
      <formula>1</formula>
      <formula>5</formula>
    </cfRule>
    <cfRule type="cellIs" dxfId="194" priority="302" operator="between">
      <formula>5</formula>
      <formula>5</formula>
    </cfRule>
    <cfRule type="cellIs" dxfId="193" priority="303" operator="between">
      <formula>1</formula>
      <formula>5</formula>
    </cfRule>
  </conditionalFormatting>
  <conditionalFormatting sqref="K20:K25 K38:K43 E9:E13">
    <cfRule type="cellIs" dxfId="192" priority="319" operator="between">
      <formula>1</formula>
      <formula>5</formula>
    </cfRule>
    <cfRule type="cellIs" dxfId="191" priority="322" operator="between">
      <formula>5</formula>
      <formula>5</formula>
    </cfRule>
  </conditionalFormatting>
  <conditionalFormatting sqref="K21:K25">
    <cfRule type="cellIs" dxfId="190" priority="307" operator="between">
      <formula>1</formula>
      <formula>5</formula>
    </cfRule>
    <cfRule type="cellIs" dxfId="189" priority="308" operator="between">
      <formula>5</formula>
      <formula>5</formula>
    </cfRule>
    <cfRule type="cellIs" dxfId="188" priority="309" operator="between">
      <formula>1</formula>
      <formula>5</formula>
    </cfRule>
  </conditionalFormatting>
  <conditionalFormatting sqref="K27:K31">
    <cfRule type="cellIs" dxfId="187" priority="295" operator="between">
      <formula>1</formula>
      <formula>5</formula>
    </cfRule>
    <cfRule type="cellIs" dxfId="186" priority="296" operator="between">
      <formula>5</formula>
      <formula>5</formula>
    </cfRule>
    <cfRule type="cellIs" dxfId="185" priority="297" operator="between">
      <formula>1</formula>
      <formula>5</formula>
    </cfRule>
  </conditionalFormatting>
  <conditionalFormatting sqref="K33:K37">
    <cfRule type="cellIs" dxfId="184" priority="292" operator="between">
      <formula>1</formula>
      <formula>5</formula>
    </cfRule>
    <cfRule type="cellIs" dxfId="183" priority="293" operator="between">
      <formula>5</formula>
      <formula>5</formula>
    </cfRule>
    <cfRule type="cellIs" dxfId="182" priority="294" operator="between">
      <formula>1</formula>
      <formula>5</formula>
    </cfRule>
  </conditionalFormatting>
  <conditionalFormatting sqref="K39:K43">
    <cfRule type="cellIs" dxfId="181" priority="13" operator="between">
      <formula>1</formula>
      <formula>5</formula>
    </cfRule>
    <cfRule type="cellIs" dxfId="180" priority="14" operator="between">
      <formula>5</formula>
      <formula>5</formula>
    </cfRule>
    <cfRule type="cellIs" dxfId="179" priority="15" operator="between">
      <formula>1</formula>
      <formula>5</formula>
    </cfRule>
    <cfRule type="cellIs" dxfId="178" priority="34" operator="between">
      <formula>1</formula>
      <formula>5</formula>
    </cfRule>
    <cfRule type="cellIs" dxfId="177" priority="35" operator="between">
      <formula>5</formula>
      <formula>5</formula>
    </cfRule>
    <cfRule type="cellIs" dxfId="176" priority="36" operator="between">
      <formula>1</formula>
      <formula>5</formula>
    </cfRule>
    <cfRule type="cellIs" dxfId="175" priority="298" operator="between">
      <formula>1</formula>
      <formula>5</formula>
    </cfRule>
    <cfRule type="cellIs" dxfId="174" priority="299" operator="between">
      <formula>5</formula>
      <formula>5</formula>
    </cfRule>
    <cfRule type="cellIs" dxfId="173" priority="300" operator="between">
      <formula>1</formula>
      <formula>5</formula>
    </cfRule>
  </conditionalFormatting>
  <conditionalFormatting sqref="K45:K49">
    <cfRule type="cellIs" dxfId="172" priority="202" operator="between">
      <formula>1</formula>
      <formula>5</formula>
    </cfRule>
    <cfRule type="cellIs" dxfId="171" priority="203" operator="between">
      <formula>5</formula>
      <formula>5</formula>
    </cfRule>
    <cfRule type="cellIs" dxfId="170" priority="204" operator="between">
      <formula>1</formula>
      <formula>5</formula>
    </cfRule>
  </conditionalFormatting>
  <conditionalFormatting sqref="K51:K55">
    <cfRule type="cellIs" dxfId="169" priority="199" operator="between">
      <formula>1</formula>
      <formula>5</formula>
    </cfRule>
    <cfRule type="cellIs" dxfId="168" priority="200" operator="between">
      <formula>5</formula>
      <formula>5</formula>
    </cfRule>
    <cfRule type="cellIs" dxfId="167" priority="201" operator="between">
      <formula>1</formula>
      <formula>5</formula>
    </cfRule>
  </conditionalFormatting>
  <conditionalFormatting sqref="K57:K61">
    <cfRule type="cellIs" dxfId="166" priority="289" operator="between">
      <formula>1</formula>
      <formula>5</formula>
    </cfRule>
    <cfRule type="cellIs" dxfId="165" priority="290" operator="between">
      <formula>5</formula>
      <formula>5</formula>
    </cfRule>
    <cfRule type="cellIs" dxfId="164" priority="291" operator="between">
      <formula>1</formula>
      <formula>5</formula>
    </cfRule>
  </conditionalFormatting>
  <conditionalFormatting sqref="K63:K73">
    <cfRule type="cellIs" dxfId="163" priority="10" operator="between">
      <formula>1</formula>
      <formula>5</formula>
    </cfRule>
    <cfRule type="cellIs" dxfId="162" priority="11" operator="between">
      <formula>5</formula>
      <formula>5</formula>
    </cfRule>
    <cfRule type="cellIs" dxfId="161" priority="12" operator="between">
      <formula>1</formula>
      <formula>5</formula>
    </cfRule>
  </conditionalFormatting>
  <conditionalFormatting sqref="K69:K73">
    <cfRule type="cellIs" dxfId="160" priority="7" operator="between">
      <formula>1</formula>
      <formula>5</formula>
    </cfRule>
    <cfRule type="cellIs" dxfId="159" priority="8" operator="between">
      <formula>5</formula>
      <formula>5</formula>
    </cfRule>
    <cfRule type="cellIs" dxfId="158" priority="9" operator="between">
      <formula>1</formula>
      <formula>5</formula>
    </cfRule>
  </conditionalFormatting>
  <conditionalFormatting sqref="K75:K79">
    <cfRule type="cellIs" dxfId="157" priority="277" operator="between">
      <formula>1</formula>
      <formula>5</formula>
    </cfRule>
    <cfRule type="cellIs" dxfId="156" priority="278" operator="between">
      <formula>5</formula>
      <formula>5</formula>
    </cfRule>
    <cfRule type="cellIs" dxfId="155" priority="279" operator="between">
      <formula>1</formula>
      <formula>5</formula>
    </cfRule>
  </conditionalFormatting>
  <conditionalFormatting sqref="K81:K85">
    <cfRule type="cellIs" dxfId="154" priority="274" operator="between">
      <formula>1</formula>
      <formula>5</formula>
    </cfRule>
    <cfRule type="cellIs" dxfId="153" priority="275" operator="between">
      <formula>5</formula>
      <formula>5</formula>
    </cfRule>
    <cfRule type="cellIs" dxfId="152" priority="276" operator="between">
      <formula>1</formula>
      <formula>5</formula>
    </cfRule>
  </conditionalFormatting>
  <conditionalFormatting sqref="K87:K91">
    <cfRule type="cellIs" dxfId="151" priority="1" operator="between">
      <formula>1</formula>
      <formula>5</formula>
    </cfRule>
    <cfRule type="cellIs" dxfId="150" priority="2" operator="between">
      <formula>5</formula>
      <formula>5</formula>
    </cfRule>
    <cfRule type="cellIs" dxfId="149" priority="3" operator="between">
      <formula>1</formula>
      <formula>5</formula>
    </cfRule>
    <cfRule type="cellIs" dxfId="148" priority="4" operator="between">
      <formula>1</formula>
      <formula>5</formula>
    </cfRule>
    <cfRule type="cellIs" dxfId="147" priority="5" operator="between">
      <formula>5</formula>
      <formula>5</formula>
    </cfRule>
    <cfRule type="cellIs" dxfId="146" priority="6" operator="between">
      <formula>1</formula>
      <formula>5</formula>
    </cfRule>
  </conditionalFormatting>
  <conditionalFormatting sqref="K93:K97">
    <cfRule type="cellIs" dxfId="145" priority="271" operator="between">
      <formula>1</formula>
      <formula>5</formula>
    </cfRule>
    <cfRule type="cellIs" dxfId="144" priority="272" operator="between">
      <formula>5</formula>
      <formula>5</formula>
    </cfRule>
    <cfRule type="cellIs" dxfId="143" priority="273" operator="between">
      <formula>1</formula>
      <formula>5</formula>
    </cfRule>
  </conditionalFormatting>
  <conditionalFormatting sqref="K99:K103">
    <cfRule type="cellIs" dxfId="142" priority="268" operator="between">
      <formula>1</formula>
      <formula>5</formula>
    </cfRule>
    <cfRule type="cellIs" dxfId="141" priority="269" operator="between">
      <formula>5</formula>
      <formula>5</formula>
    </cfRule>
    <cfRule type="cellIs" dxfId="140" priority="270" operator="between">
      <formula>1</formula>
      <formula>5</formula>
    </cfRule>
  </conditionalFormatting>
  <conditionalFormatting sqref="K105:K109">
    <cfRule type="cellIs" dxfId="139" priority="265" operator="between">
      <formula>1</formula>
      <formula>5</formula>
    </cfRule>
    <cfRule type="cellIs" dxfId="138" priority="266" operator="between">
      <formula>5</formula>
      <formula>5</formula>
    </cfRule>
    <cfRule type="cellIs" dxfId="137" priority="267" operator="between">
      <formula>1</formula>
      <formula>5</formula>
    </cfRule>
  </conditionalFormatting>
  <conditionalFormatting sqref="K111:K115">
    <cfRule type="cellIs" dxfId="136" priority="196" operator="between">
      <formula>1</formula>
      <formula>5</formula>
    </cfRule>
    <cfRule type="cellIs" dxfId="135" priority="197" operator="between">
      <formula>5</formula>
      <formula>5</formula>
    </cfRule>
    <cfRule type="cellIs" dxfId="134" priority="198" operator="between">
      <formula>1</formula>
      <formula>5</formula>
    </cfRule>
  </conditionalFormatting>
  <conditionalFormatting sqref="K117:K121">
    <cfRule type="cellIs" dxfId="133" priority="193" operator="between">
      <formula>1</formula>
      <formula>5</formula>
    </cfRule>
    <cfRule type="cellIs" dxfId="132" priority="194" operator="between">
      <formula>5</formula>
      <formula>5</formula>
    </cfRule>
    <cfRule type="cellIs" dxfId="131" priority="195" operator="between">
      <formula>1</formula>
      <formula>5</formula>
    </cfRule>
  </conditionalFormatting>
  <conditionalFormatting sqref="P9:P13">
    <cfRule type="containsText" dxfId="130" priority="147" operator="containsText" text="No">
      <formula>NOT(ISERROR(SEARCH("No",P9)))</formula>
    </cfRule>
    <cfRule type="colorScale" priority="148">
      <colorScale>
        <cfvo type="min"/>
        <cfvo type="percentile" val="50"/>
        <cfvo type="max"/>
        <color rgb="FFF8696B"/>
        <color rgb="FFFFEB84"/>
        <color rgb="FF63BE7B"/>
      </colorScale>
    </cfRule>
  </conditionalFormatting>
  <conditionalFormatting sqref="P15:P19">
    <cfRule type="containsText" dxfId="129" priority="145" operator="containsText" text="No">
      <formula>NOT(ISERROR(SEARCH("No",P15)))</formula>
    </cfRule>
    <cfRule type="colorScale" priority="146">
      <colorScale>
        <cfvo type="min"/>
        <cfvo type="percentile" val="50"/>
        <cfvo type="max"/>
        <color rgb="FFF8696B"/>
        <color rgb="FFFFEB84"/>
        <color rgb="FF63BE7B"/>
      </colorScale>
    </cfRule>
  </conditionalFormatting>
  <conditionalFormatting sqref="P21:P25">
    <cfRule type="containsText" dxfId="128" priority="143" operator="containsText" text="No">
      <formula>NOT(ISERROR(SEARCH("No",P21)))</formula>
    </cfRule>
    <cfRule type="colorScale" priority="144">
      <colorScale>
        <cfvo type="min"/>
        <cfvo type="percentile" val="50"/>
        <cfvo type="max"/>
        <color rgb="FFF8696B"/>
        <color rgb="FFFFEB84"/>
        <color rgb="FF63BE7B"/>
      </colorScale>
    </cfRule>
  </conditionalFormatting>
  <conditionalFormatting sqref="P27:P31">
    <cfRule type="containsText" dxfId="127" priority="141" operator="containsText" text="No">
      <formula>NOT(ISERROR(SEARCH("No",P27)))</formula>
    </cfRule>
    <cfRule type="colorScale" priority="142">
      <colorScale>
        <cfvo type="min"/>
        <cfvo type="percentile" val="50"/>
        <cfvo type="max"/>
        <color rgb="FFF8696B"/>
        <color rgb="FFFFEB84"/>
        <color rgb="FF63BE7B"/>
      </colorScale>
    </cfRule>
  </conditionalFormatting>
  <conditionalFormatting sqref="P33:P37">
    <cfRule type="containsText" dxfId="126" priority="139" operator="containsText" text="No">
      <formula>NOT(ISERROR(SEARCH("No",P33)))</formula>
    </cfRule>
    <cfRule type="colorScale" priority="140">
      <colorScale>
        <cfvo type="min"/>
        <cfvo type="percentile" val="50"/>
        <cfvo type="max"/>
        <color rgb="FFF8696B"/>
        <color rgb="FFFFEB84"/>
        <color rgb="FF63BE7B"/>
      </colorScale>
    </cfRule>
  </conditionalFormatting>
  <conditionalFormatting sqref="P39:P43">
    <cfRule type="containsText" dxfId="125" priority="137" operator="containsText" text="No">
      <formula>NOT(ISERROR(SEARCH("No",P39)))</formula>
    </cfRule>
    <cfRule type="colorScale" priority="138">
      <colorScale>
        <cfvo type="min"/>
        <cfvo type="percentile" val="50"/>
        <cfvo type="max"/>
        <color rgb="FFF8696B"/>
        <color rgb="FFFFEB84"/>
        <color rgb="FF63BE7B"/>
      </colorScale>
    </cfRule>
  </conditionalFormatting>
  <conditionalFormatting sqref="P45:P49">
    <cfRule type="containsText" dxfId="124" priority="117" operator="containsText" text="No">
      <formula>NOT(ISERROR(SEARCH("No",P45)))</formula>
    </cfRule>
    <cfRule type="colorScale" priority="118">
      <colorScale>
        <cfvo type="min"/>
        <cfvo type="percentile" val="50"/>
        <cfvo type="max"/>
        <color rgb="FFF8696B"/>
        <color rgb="FFFFEB84"/>
        <color rgb="FF63BE7B"/>
      </colorScale>
    </cfRule>
  </conditionalFormatting>
  <conditionalFormatting sqref="P51:P55">
    <cfRule type="containsText" dxfId="123" priority="115" operator="containsText" text="No">
      <formula>NOT(ISERROR(SEARCH("No",P51)))</formula>
    </cfRule>
    <cfRule type="colorScale" priority="116">
      <colorScale>
        <cfvo type="min"/>
        <cfvo type="percentile" val="50"/>
        <cfvo type="max"/>
        <color rgb="FFF8696B"/>
        <color rgb="FFFFEB84"/>
        <color rgb="FF63BE7B"/>
      </colorScale>
    </cfRule>
  </conditionalFormatting>
  <conditionalFormatting sqref="P57:P61">
    <cfRule type="containsText" dxfId="122" priority="113" operator="containsText" text="No">
      <formula>NOT(ISERROR(SEARCH("No",P57)))</formula>
    </cfRule>
    <cfRule type="colorScale" priority="114">
      <colorScale>
        <cfvo type="min"/>
        <cfvo type="percentile" val="50"/>
        <cfvo type="max"/>
        <color rgb="FFF8696B"/>
        <color rgb="FFFFEB84"/>
        <color rgb="FF63BE7B"/>
      </colorScale>
    </cfRule>
  </conditionalFormatting>
  <conditionalFormatting sqref="P63:P67">
    <cfRule type="containsText" dxfId="121" priority="111" operator="containsText" text="No">
      <formula>NOT(ISERROR(SEARCH("No",P63)))</formula>
    </cfRule>
    <cfRule type="colorScale" priority="112">
      <colorScale>
        <cfvo type="min"/>
        <cfvo type="percentile" val="50"/>
        <cfvo type="max"/>
        <color rgb="FFF8696B"/>
        <color rgb="FFFFEB84"/>
        <color rgb="FF63BE7B"/>
      </colorScale>
    </cfRule>
  </conditionalFormatting>
  <conditionalFormatting sqref="P69:P73">
    <cfRule type="containsText" dxfId="120" priority="109" operator="containsText" text="No">
      <formula>NOT(ISERROR(SEARCH("No",P69)))</formula>
    </cfRule>
    <cfRule type="colorScale" priority="110">
      <colorScale>
        <cfvo type="min"/>
        <cfvo type="percentile" val="50"/>
        <cfvo type="max"/>
        <color rgb="FFF8696B"/>
        <color rgb="FFFFEB84"/>
        <color rgb="FF63BE7B"/>
      </colorScale>
    </cfRule>
  </conditionalFormatting>
  <conditionalFormatting sqref="P75:P79">
    <cfRule type="containsText" dxfId="119" priority="107" operator="containsText" text="No">
      <formula>NOT(ISERROR(SEARCH("No",P75)))</formula>
    </cfRule>
    <cfRule type="colorScale" priority="108">
      <colorScale>
        <cfvo type="min"/>
        <cfvo type="percentile" val="50"/>
        <cfvo type="max"/>
        <color rgb="FFF8696B"/>
        <color rgb="FFFFEB84"/>
        <color rgb="FF63BE7B"/>
      </colorScale>
    </cfRule>
  </conditionalFormatting>
  <conditionalFormatting sqref="Q9:Q13">
    <cfRule type="cellIs" dxfId="118" priority="262" operator="between">
      <formula>1</formula>
      <formula>5</formula>
    </cfRule>
    <cfRule type="cellIs" dxfId="117" priority="263" operator="between">
      <formula>5</formula>
      <formula>5</formula>
    </cfRule>
    <cfRule type="cellIs" dxfId="116" priority="264" operator="between">
      <formula>1</formula>
      <formula>5</formula>
    </cfRule>
  </conditionalFormatting>
  <conditionalFormatting sqref="Q15:Q19">
    <cfRule type="cellIs" dxfId="115" priority="259" operator="between">
      <formula>1</formula>
      <formula>5</formula>
    </cfRule>
    <cfRule type="cellIs" dxfId="114" priority="260" operator="between">
      <formula>5</formula>
      <formula>5</formula>
    </cfRule>
    <cfRule type="cellIs" dxfId="113" priority="261" operator="between">
      <formula>1</formula>
      <formula>5</formula>
    </cfRule>
  </conditionalFormatting>
  <conditionalFormatting sqref="Q21:Q25">
    <cfRule type="cellIs" dxfId="112" priority="256" operator="between">
      <formula>1</formula>
      <formula>5</formula>
    </cfRule>
    <cfRule type="cellIs" dxfId="111" priority="257" operator="between">
      <formula>5</formula>
      <formula>5</formula>
    </cfRule>
    <cfRule type="cellIs" dxfId="110" priority="258" operator="between">
      <formula>1</formula>
      <formula>5</formula>
    </cfRule>
  </conditionalFormatting>
  <conditionalFormatting sqref="Q27:Q31">
    <cfRule type="cellIs" dxfId="109" priority="253" operator="between">
      <formula>1</formula>
      <formula>5</formula>
    </cfRule>
    <cfRule type="cellIs" dxfId="108" priority="254" operator="between">
      <formula>5</formula>
      <formula>5</formula>
    </cfRule>
    <cfRule type="cellIs" dxfId="107" priority="255" operator="between">
      <formula>1</formula>
      <formula>5</formula>
    </cfRule>
  </conditionalFormatting>
  <conditionalFormatting sqref="Q33:Q37">
    <cfRule type="cellIs" dxfId="106" priority="250" operator="between">
      <formula>1</formula>
      <formula>5</formula>
    </cfRule>
    <cfRule type="cellIs" dxfId="105" priority="251" operator="between">
      <formula>5</formula>
      <formula>5</formula>
    </cfRule>
    <cfRule type="cellIs" dxfId="104" priority="252" operator="between">
      <formula>1</formula>
      <formula>5</formula>
    </cfRule>
  </conditionalFormatting>
  <conditionalFormatting sqref="Q39:Q43">
    <cfRule type="cellIs" dxfId="103" priority="247" operator="between">
      <formula>1</formula>
      <formula>5</formula>
    </cfRule>
    <cfRule type="cellIs" dxfId="102" priority="248" operator="between">
      <formula>5</formula>
      <formula>5</formula>
    </cfRule>
    <cfRule type="cellIs" dxfId="101" priority="249" operator="between">
      <formula>1</formula>
      <formula>5</formula>
    </cfRule>
  </conditionalFormatting>
  <conditionalFormatting sqref="Q45:Q49">
    <cfRule type="cellIs" dxfId="100" priority="134" operator="between">
      <formula>1</formula>
      <formula>5</formula>
    </cfRule>
    <cfRule type="cellIs" dxfId="99" priority="135" operator="between">
      <formula>5</formula>
      <formula>5</formula>
    </cfRule>
    <cfRule type="cellIs" dxfId="98" priority="136" operator="between">
      <formula>1</formula>
      <formula>5</formula>
    </cfRule>
  </conditionalFormatting>
  <conditionalFormatting sqref="Q51:Q55">
    <cfRule type="cellIs" dxfId="97" priority="131" operator="between">
      <formula>1</formula>
      <formula>5</formula>
    </cfRule>
    <cfRule type="cellIs" dxfId="96" priority="132" operator="between">
      <formula>5</formula>
      <formula>5</formula>
    </cfRule>
    <cfRule type="cellIs" dxfId="95" priority="133" operator="between">
      <formula>1</formula>
      <formula>5</formula>
    </cfRule>
  </conditionalFormatting>
  <conditionalFormatting sqref="Q57:Q61">
    <cfRule type="cellIs" dxfId="94" priority="128" operator="between">
      <formula>1</formula>
      <formula>5</formula>
    </cfRule>
    <cfRule type="cellIs" dxfId="93" priority="129" operator="between">
      <formula>5</formula>
      <formula>5</formula>
    </cfRule>
    <cfRule type="cellIs" dxfId="92" priority="130" operator="between">
      <formula>1</formula>
      <formula>5</formula>
    </cfRule>
  </conditionalFormatting>
  <conditionalFormatting sqref="Q63:Q67">
    <cfRule type="cellIs" dxfId="91" priority="125" operator="between">
      <formula>1</formula>
      <formula>5</formula>
    </cfRule>
    <cfRule type="cellIs" dxfId="90" priority="126" operator="between">
      <formula>5</formula>
      <formula>5</formula>
    </cfRule>
    <cfRule type="cellIs" dxfId="89" priority="127" operator="between">
      <formula>1</formula>
      <formula>5</formula>
    </cfRule>
  </conditionalFormatting>
  <conditionalFormatting sqref="Q69:Q73">
    <cfRule type="cellIs" dxfId="88" priority="122" operator="between">
      <formula>1</formula>
      <formula>5</formula>
    </cfRule>
    <cfRule type="cellIs" dxfId="87" priority="123" operator="between">
      <formula>5</formula>
      <formula>5</formula>
    </cfRule>
    <cfRule type="cellIs" dxfId="86" priority="124" operator="between">
      <formula>1</formula>
      <formula>5</formula>
    </cfRule>
  </conditionalFormatting>
  <conditionalFormatting sqref="Q75:Q79">
    <cfRule type="cellIs" dxfId="85" priority="119" operator="between">
      <formula>1</formula>
      <formula>5</formula>
    </cfRule>
    <cfRule type="cellIs" dxfId="84" priority="120" operator="between">
      <formula>5</formula>
      <formula>5</formula>
    </cfRule>
    <cfRule type="cellIs" dxfId="83" priority="121" operator="between">
      <formula>1</formula>
      <formula>5</formula>
    </cfRule>
  </conditionalFormatting>
  <conditionalFormatting sqref="V9:V13">
    <cfRule type="containsText" dxfId="82" priority="90" operator="containsText" text="No">
      <formula>NOT(ISERROR(SEARCH("No",V9)))</formula>
    </cfRule>
    <cfRule type="colorScale" priority="91">
      <colorScale>
        <cfvo type="min"/>
        <cfvo type="percentile" val="50"/>
        <cfvo type="max"/>
        <color rgb="FFF8696B"/>
        <color rgb="FFFFEB84"/>
        <color rgb="FF63BE7B"/>
      </colorScale>
    </cfRule>
  </conditionalFormatting>
  <conditionalFormatting sqref="V15:V19">
    <cfRule type="containsText" dxfId="81" priority="88" operator="containsText" text="No">
      <formula>NOT(ISERROR(SEARCH("No",V15)))</formula>
    </cfRule>
    <cfRule type="colorScale" priority="89">
      <colorScale>
        <cfvo type="min"/>
        <cfvo type="percentile" val="50"/>
        <cfvo type="max"/>
        <color rgb="FFF8696B"/>
        <color rgb="FFFFEB84"/>
        <color rgb="FF63BE7B"/>
      </colorScale>
    </cfRule>
  </conditionalFormatting>
  <conditionalFormatting sqref="V21:V25">
    <cfRule type="containsText" dxfId="80" priority="77" operator="containsText" text="No">
      <formula>NOT(ISERROR(SEARCH("No",V21)))</formula>
    </cfRule>
    <cfRule type="colorScale" priority="78">
      <colorScale>
        <cfvo type="min"/>
        <cfvo type="percentile" val="50"/>
        <cfvo type="max"/>
        <color rgb="FFF8696B"/>
        <color rgb="FFFFEB84"/>
        <color rgb="FF63BE7B"/>
      </colorScale>
    </cfRule>
  </conditionalFormatting>
  <conditionalFormatting sqref="V27:V31">
    <cfRule type="containsText" dxfId="79" priority="86" operator="containsText" text="No">
      <formula>NOT(ISERROR(SEARCH("No",V27)))</formula>
    </cfRule>
    <cfRule type="colorScale" priority="87">
      <colorScale>
        <cfvo type="min"/>
        <cfvo type="percentile" val="50"/>
        <cfvo type="max"/>
        <color rgb="FFF8696B"/>
        <color rgb="FFFFEB84"/>
        <color rgb="FF63BE7B"/>
      </colorScale>
    </cfRule>
  </conditionalFormatting>
  <conditionalFormatting sqref="V33:V37">
    <cfRule type="containsText" dxfId="78" priority="72" operator="containsText" text="No">
      <formula>NOT(ISERROR(SEARCH("No",V33)))</formula>
    </cfRule>
    <cfRule type="colorScale" priority="73">
      <colorScale>
        <cfvo type="min"/>
        <cfvo type="percentile" val="50"/>
        <cfvo type="max"/>
        <color rgb="FFF8696B"/>
        <color rgb="FFFFEB84"/>
        <color rgb="FF63BE7B"/>
      </colorScale>
    </cfRule>
  </conditionalFormatting>
  <conditionalFormatting sqref="V39:V43">
    <cfRule type="containsText" dxfId="77" priority="84" operator="containsText" text="No">
      <formula>NOT(ISERROR(SEARCH("No",V39)))</formula>
    </cfRule>
    <cfRule type="colorScale" priority="85">
      <colorScale>
        <cfvo type="min"/>
        <cfvo type="percentile" val="50"/>
        <cfvo type="max"/>
        <color rgb="FFF8696B"/>
        <color rgb="FFFFEB84"/>
        <color rgb="FF63BE7B"/>
      </colorScale>
    </cfRule>
  </conditionalFormatting>
  <conditionalFormatting sqref="V45:V49">
    <cfRule type="containsText" dxfId="76" priority="67" operator="containsText" text="No">
      <formula>NOT(ISERROR(SEARCH("No",V45)))</formula>
    </cfRule>
    <cfRule type="colorScale" priority="68">
      <colorScale>
        <cfvo type="min"/>
        <cfvo type="percentile" val="50"/>
        <cfvo type="max"/>
        <color rgb="FFF8696B"/>
        <color rgb="FFFFEB84"/>
        <color rgb="FF63BE7B"/>
      </colorScale>
    </cfRule>
  </conditionalFormatting>
  <conditionalFormatting sqref="V51:V55">
    <cfRule type="containsText" dxfId="75" priority="82" operator="containsText" text="No">
      <formula>NOT(ISERROR(SEARCH("No",V51)))</formula>
    </cfRule>
    <cfRule type="colorScale" priority="83">
      <colorScale>
        <cfvo type="min"/>
        <cfvo type="percentile" val="50"/>
        <cfvo type="max"/>
        <color rgb="FFF8696B"/>
        <color rgb="FFFFEB84"/>
        <color rgb="FF63BE7B"/>
      </colorScale>
    </cfRule>
  </conditionalFormatting>
  <conditionalFormatting sqref="W9:W13">
    <cfRule type="cellIs" dxfId="74" priority="104" operator="between">
      <formula>1</formula>
      <formula>5</formula>
    </cfRule>
    <cfRule type="cellIs" dxfId="73" priority="105" operator="between">
      <formula>5</formula>
      <formula>5</formula>
    </cfRule>
    <cfRule type="cellIs" dxfId="72" priority="106" operator="between">
      <formula>1</formula>
      <formula>5</formula>
    </cfRule>
  </conditionalFormatting>
  <conditionalFormatting sqref="W15:W19">
    <cfRule type="cellIs" dxfId="71" priority="101" operator="between">
      <formula>1</formula>
      <formula>5</formula>
    </cfRule>
    <cfRule type="cellIs" dxfId="70" priority="102" operator="between">
      <formula>5</formula>
      <formula>5</formula>
    </cfRule>
    <cfRule type="cellIs" dxfId="69" priority="103" operator="between">
      <formula>1</formula>
      <formula>5</formula>
    </cfRule>
  </conditionalFormatting>
  <conditionalFormatting sqref="W21:W25">
    <cfRule type="cellIs" dxfId="68" priority="79" operator="between">
      <formula>1</formula>
      <formula>5</formula>
    </cfRule>
    <cfRule type="cellIs" dxfId="67" priority="80" operator="between">
      <formula>5</formula>
      <formula>5</formula>
    </cfRule>
    <cfRule type="cellIs" dxfId="66" priority="81" operator="between">
      <formula>1</formula>
      <formula>5</formula>
    </cfRule>
  </conditionalFormatting>
  <conditionalFormatting sqref="W27:W31">
    <cfRule type="cellIs" dxfId="65" priority="98" operator="between">
      <formula>1</formula>
      <formula>5</formula>
    </cfRule>
    <cfRule type="cellIs" dxfId="64" priority="99" operator="between">
      <formula>5</formula>
      <formula>5</formula>
    </cfRule>
    <cfRule type="cellIs" dxfId="63" priority="100" operator="between">
      <formula>1</formula>
      <formula>5</formula>
    </cfRule>
  </conditionalFormatting>
  <conditionalFormatting sqref="W33:W37">
    <cfRule type="cellIs" dxfId="62" priority="74" operator="between">
      <formula>1</formula>
      <formula>5</formula>
    </cfRule>
    <cfRule type="cellIs" dxfId="61" priority="75" operator="between">
      <formula>5</formula>
      <formula>5</formula>
    </cfRule>
    <cfRule type="cellIs" dxfId="60" priority="76" operator="between">
      <formula>1</formula>
      <formula>5</formula>
    </cfRule>
  </conditionalFormatting>
  <conditionalFormatting sqref="W39:W43">
    <cfRule type="cellIs" dxfId="59" priority="95" operator="between">
      <formula>1</formula>
      <formula>5</formula>
    </cfRule>
    <cfRule type="cellIs" dxfId="58" priority="96" operator="between">
      <formula>5</formula>
      <formula>5</formula>
    </cfRule>
    <cfRule type="cellIs" dxfId="57" priority="97" operator="between">
      <formula>1</formula>
      <formula>5</formula>
    </cfRule>
  </conditionalFormatting>
  <conditionalFormatting sqref="W45:W49">
    <cfRule type="cellIs" dxfId="56" priority="69" operator="between">
      <formula>1</formula>
      <formula>5</formula>
    </cfRule>
    <cfRule type="cellIs" dxfId="55" priority="70" operator="between">
      <formula>5</formula>
      <formula>5</formula>
    </cfRule>
    <cfRule type="cellIs" dxfId="54" priority="71" operator="between">
      <formula>1</formula>
      <formula>5</formula>
    </cfRule>
  </conditionalFormatting>
  <conditionalFormatting sqref="W51:W55">
    <cfRule type="cellIs" dxfId="53" priority="92" operator="between">
      <formula>1</formula>
      <formula>5</formula>
    </cfRule>
    <cfRule type="cellIs" dxfId="52" priority="93" operator="between">
      <formula>5</formula>
      <formula>5</formula>
    </cfRule>
    <cfRule type="cellIs" dxfId="51" priority="94" operator="between">
      <formula>1</formula>
      <formula>5</formula>
    </cfRule>
  </conditionalFormatting>
  <conditionalFormatting sqref="AB9:AB13">
    <cfRule type="containsText" dxfId="50" priority="47" operator="containsText" text="No">
      <formula>NOT(ISERROR(SEARCH("No",AB9)))</formula>
    </cfRule>
    <cfRule type="colorScale" priority="48">
      <colorScale>
        <cfvo type="min"/>
        <cfvo type="percentile" val="50"/>
        <cfvo type="max"/>
        <color rgb="FFF8696B"/>
        <color rgb="FFFFEB84"/>
        <color rgb="FF63BE7B"/>
      </colorScale>
    </cfRule>
  </conditionalFormatting>
  <conditionalFormatting sqref="AB15:AB19">
    <cfRule type="containsText" dxfId="49" priority="45" operator="containsText" text="No">
      <formula>NOT(ISERROR(SEARCH("No",AB15)))</formula>
    </cfRule>
    <cfRule type="colorScale" priority="46">
      <colorScale>
        <cfvo type="min"/>
        <cfvo type="percentile" val="50"/>
        <cfvo type="max"/>
        <color rgb="FFF8696B"/>
        <color rgb="FFFFEB84"/>
        <color rgb="FF63BE7B"/>
      </colorScale>
    </cfRule>
  </conditionalFormatting>
  <conditionalFormatting sqref="AB21:AB25">
    <cfRule type="containsText" dxfId="48" priority="43" operator="containsText" text="No">
      <formula>NOT(ISERROR(SEARCH("No",AB21)))</formula>
    </cfRule>
    <cfRule type="colorScale" priority="44">
      <colorScale>
        <cfvo type="min"/>
        <cfvo type="percentile" val="50"/>
        <cfvo type="max"/>
        <color rgb="FFF8696B"/>
        <color rgb="FFFFEB84"/>
        <color rgb="FF63BE7B"/>
      </colorScale>
    </cfRule>
  </conditionalFormatting>
  <conditionalFormatting sqref="AB27:AB31">
    <cfRule type="containsText" dxfId="47" priority="41" operator="containsText" text="No">
      <formula>NOT(ISERROR(SEARCH("No",AB27)))</formula>
    </cfRule>
    <cfRule type="colorScale" priority="42">
      <colorScale>
        <cfvo type="min"/>
        <cfvo type="percentile" val="50"/>
        <cfvo type="max"/>
        <color rgb="FFF8696B"/>
        <color rgb="FFFFEB84"/>
        <color rgb="FF63BE7B"/>
      </colorScale>
    </cfRule>
  </conditionalFormatting>
  <conditionalFormatting sqref="AB33:AB37">
    <cfRule type="containsText" dxfId="46" priority="39" operator="containsText" text="No">
      <formula>NOT(ISERROR(SEARCH("No",AB33)))</formula>
    </cfRule>
    <cfRule type="colorScale" priority="40">
      <colorScale>
        <cfvo type="min"/>
        <cfvo type="percentile" val="50"/>
        <cfvo type="max"/>
        <color rgb="FFF8696B"/>
        <color rgb="FFFFEB84"/>
        <color rgb="FF63BE7B"/>
      </colorScale>
    </cfRule>
  </conditionalFormatting>
  <conditionalFormatting sqref="AB39:AB43">
    <cfRule type="containsText" dxfId="45" priority="37" operator="containsText" text="No">
      <formula>NOT(ISERROR(SEARCH("No",AB39)))</formula>
    </cfRule>
    <cfRule type="colorScale" priority="38">
      <colorScale>
        <cfvo type="min"/>
        <cfvo type="percentile" val="50"/>
        <cfvo type="max"/>
        <color rgb="FFF8696B"/>
        <color rgb="FFFFEB84"/>
        <color rgb="FF63BE7B"/>
      </colorScale>
    </cfRule>
  </conditionalFormatting>
  <conditionalFormatting sqref="AC9:AC13">
    <cfRule type="cellIs" dxfId="44" priority="64" operator="between">
      <formula>1</formula>
      <formula>5</formula>
    </cfRule>
    <cfRule type="cellIs" dxfId="43" priority="65" operator="between">
      <formula>5</formula>
      <formula>5</formula>
    </cfRule>
    <cfRule type="cellIs" dxfId="42" priority="66" operator="between">
      <formula>1</formula>
      <formula>5</formula>
    </cfRule>
  </conditionalFormatting>
  <conditionalFormatting sqref="AC15:AC19">
    <cfRule type="cellIs" dxfId="41" priority="61" operator="between">
      <formula>1</formula>
      <formula>5</formula>
    </cfRule>
    <cfRule type="cellIs" dxfId="40" priority="62" operator="between">
      <formula>5</formula>
      <formula>5</formula>
    </cfRule>
    <cfRule type="cellIs" dxfId="39" priority="63" operator="between">
      <formula>1</formula>
      <formula>5</formula>
    </cfRule>
  </conditionalFormatting>
  <conditionalFormatting sqref="AC21:AC25">
    <cfRule type="cellIs" dxfId="38" priority="58" operator="between">
      <formula>1</formula>
      <formula>5</formula>
    </cfRule>
    <cfRule type="cellIs" dxfId="37" priority="59" operator="between">
      <formula>5</formula>
      <formula>5</formula>
    </cfRule>
    <cfRule type="cellIs" dxfId="36" priority="60" operator="between">
      <formula>1</formula>
      <formula>5</formula>
    </cfRule>
  </conditionalFormatting>
  <conditionalFormatting sqref="AC27:AC31">
    <cfRule type="cellIs" dxfId="35" priority="55" operator="between">
      <formula>1</formula>
      <formula>5</formula>
    </cfRule>
    <cfRule type="cellIs" dxfId="34" priority="56" operator="between">
      <formula>5</formula>
      <formula>5</formula>
    </cfRule>
    <cfRule type="cellIs" dxfId="33" priority="57" operator="between">
      <formula>1</formula>
      <formula>5</formula>
    </cfRule>
  </conditionalFormatting>
  <conditionalFormatting sqref="AC33:AC37">
    <cfRule type="cellIs" dxfId="32" priority="52" operator="between">
      <formula>1</formula>
      <formula>5</formula>
    </cfRule>
    <cfRule type="cellIs" dxfId="31" priority="53" operator="between">
      <formula>5</formula>
      <formula>5</formula>
    </cfRule>
    <cfRule type="cellIs" dxfId="30" priority="54" operator="between">
      <formula>1</formula>
      <formula>5</formula>
    </cfRule>
  </conditionalFormatting>
  <conditionalFormatting sqref="AC39:AC43">
    <cfRule type="cellIs" dxfId="29" priority="49" operator="between">
      <formula>1</formula>
      <formula>5</formula>
    </cfRule>
    <cfRule type="cellIs" dxfId="28" priority="50" operator="between">
      <formula>5</formula>
      <formula>5</formula>
    </cfRule>
    <cfRule type="cellIs" dxfId="27" priority="51" operator="between">
      <formula>1</formula>
      <formula>5</formula>
    </cfRule>
  </conditionalFormatting>
  <dataValidations disablePrompts="1" count="1">
    <dataValidation type="list" allowBlank="1" showInputMessage="1" showErrorMessage="1" sqref="G29" xr:uid="{E98308EB-B535-46E2-9485-5B3205AB9C95}">
      <formula1>#REF!</formula1>
    </dataValidation>
  </dataValidation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CC6DE-BE74-4F2E-901C-B39EC37ECFE7}">
  <sheetPr>
    <tabColor rgb="FF1C2D37"/>
  </sheetPr>
  <dimension ref="A2:K67"/>
  <sheetViews>
    <sheetView workbookViewId="0">
      <selection activeCell="A42" sqref="A42:F42"/>
    </sheetView>
  </sheetViews>
  <sheetFormatPr baseColWidth="10" defaultColWidth="8.83203125" defaultRowHeight="16" thickBottom="1" x14ac:dyDescent="0.25"/>
  <cols>
    <col min="1" max="1" width="10.1640625" style="62" customWidth="1"/>
    <col min="2" max="2" width="34.1640625" style="62" customWidth="1"/>
    <col min="3" max="3" width="15" style="66" customWidth="1"/>
    <col min="4" max="4" width="15" style="62" customWidth="1"/>
    <col min="5" max="6" width="8.83203125" style="62"/>
    <col min="7" max="7" width="4.5" style="62" customWidth="1"/>
    <col min="8" max="9" width="8.83203125" style="62"/>
    <col min="10" max="10" width="11.5" style="62" customWidth="1"/>
    <col min="11" max="16384" width="8.83203125" style="62"/>
  </cols>
  <sheetData>
    <row r="2" spans="1:11" ht="14.5" customHeight="1" thickBot="1" x14ac:dyDescent="0.25">
      <c r="C2" s="163" t="s">
        <v>43</v>
      </c>
      <c r="D2" s="167" t="s">
        <v>44</v>
      </c>
      <c r="E2" s="168"/>
      <c r="F2" s="169"/>
    </row>
    <row r="3" spans="1:11" ht="14.5" customHeight="1" thickBot="1" x14ac:dyDescent="0.25">
      <c r="C3" s="163"/>
      <c r="D3" s="170"/>
      <c r="E3" s="171"/>
      <c r="F3" s="172"/>
    </row>
    <row r="4" spans="1:11" thickBot="1" x14ac:dyDescent="0.25">
      <c r="A4" s="68" t="s">
        <v>24</v>
      </c>
      <c r="B4" s="68" t="s">
        <v>0</v>
      </c>
      <c r="C4" s="69"/>
      <c r="D4" s="69"/>
    </row>
    <row r="5" spans="1:11" s="72" customFormat="1" ht="25" customHeight="1" thickBot="1" x14ac:dyDescent="0.25">
      <c r="A5" s="70" t="s">
        <v>47</v>
      </c>
      <c r="B5" s="70"/>
      <c r="C5" s="71">
        <f>WEIGHTING!C6</f>
        <v>0.3</v>
      </c>
      <c r="D5" s="164">
        <f>SCORING!C6</f>
        <v>4</v>
      </c>
      <c r="E5" s="165"/>
      <c r="F5" s="166"/>
    </row>
    <row r="6" spans="1:11" ht="5" customHeight="1" thickBot="1" x14ac:dyDescent="0.25">
      <c r="A6" s="73"/>
      <c r="B6" s="73"/>
    </row>
    <row r="7" spans="1:11" ht="14.5" customHeight="1" thickBot="1" x14ac:dyDescent="0.25">
      <c r="A7" s="68" t="s">
        <v>25</v>
      </c>
      <c r="B7" s="68" t="s">
        <v>142</v>
      </c>
    </row>
    <row r="8" spans="1:11" ht="25" customHeight="1" thickBot="1" x14ac:dyDescent="0.25">
      <c r="A8" s="70" t="s">
        <v>47</v>
      </c>
      <c r="B8" s="74"/>
      <c r="C8" s="71">
        <f>WEIGHTING!C9</f>
        <v>0.2</v>
      </c>
      <c r="D8" s="164">
        <f>SCORING!I6</f>
        <v>2.5</v>
      </c>
      <c r="E8" s="165"/>
      <c r="F8" s="166"/>
    </row>
    <row r="9" spans="1:11" ht="5" customHeight="1" thickBot="1" x14ac:dyDescent="0.25">
      <c r="A9" s="73"/>
      <c r="B9" s="73"/>
      <c r="H9" s="163" t="s">
        <v>45</v>
      </c>
      <c r="I9" s="163"/>
      <c r="J9" s="173">
        <f>IF(SUM(C5:C17)&lt;&gt;100%,"Doubblecheck weighting",IFERROR((C5*D5+C8*D8+C11*D11+C14*D14+C17*D17),"Doubblecheck scoring"))</f>
        <v>3.85</v>
      </c>
      <c r="K9" s="174"/>
    </row>
    <row r="10" spans="1:11" ht="15" customHeight="1" thickBot="1" x14ac:dyDescent="0.25">
      <c r="A10" s="68" t="s">
        <v>26</v>
      </c>
      <c r="B10" s="68" t="s">
        <v>3</v>
      </c>
      <c r="H10" s="163"/>
      <c r="I10" s="163"/>
      <c r="J10" s="175"/>
      <c r="K10" s="176"/>
    </row>
    <row r="11" spans="1:11" ht="25" customHeight="1" thickBot="1" x14ac:dyDescent="0.25">
      <c r="A11" s="70" t="s">
        <v>47</v>
      </c>
      <c r="B11" s="74"/>
      <c r="C11" s="71">
        <f>WEIGHTING!C12</f>
        <v>0.2</v>
      </c>
      <c r="D11" s="164">
        <f>SCORING!O6</f>
        <v>4.5</v>
      </c>
      <c r="E11" s="165"/>
      <c r="F11" s="166"/>
      <c r="H11" s="163"/>
      <c r="I11" s="163"/>
      <c r="J11" s="175"/>
      <c r="K11" s="176"/>
    </row>
    <row r="12" spans="1:11" ht="5" customHeight="1" thickBot="1" x14ac:dyDescent="0.25">
      <c r="A12" s="73"/>
      <c r="B12" s="73"/>
      <c r="H12" s="163"/>
      <c r="I12" s="163"/>
      <c r="J12" s="175"/>
      <c r="K12" s="176"/>
    </row>
    <row r="13" spans="1:11" ht="14.5" customHeight="1" thickBot="1" x14ac:dyDescent="0.25">
      <c r="A13" s="68" t="s">
        <v>27</v>
      </c>
      <c r="B13" s="68" t="s">
        <v>65</v>
      </c>
      <c r="H13" s="163"/>
      <c r="I13" s="163"/>
      <c r="J13" s="177"/>
      <c r="K13" s="178"/>
    </row>
    <row r="14" spans="1:11" ht="25" customHeight="1" thickBot="1" x14ac:dyDescent="0.25">
      <c r="A14" s="70" t="s">
        <v>47</v>
      </c>
      <c r="B14" s="74"/>
      <c r="C14" s="71">
        <f>WEIGHTING!C15</f>
        <v>0</v>
      </c>
      <c r="D14" s="164">
        <f>SCORING!U6</f>
        <v>0</v>
      </c>
      <c r="E14" s="165"/>
      <c r="F14" s="166"/>
    </row>
    <row r="15" spans="1:11" ht="5" customHeight="1" thickBot="1" x14ac:dyDescent="0.25">
      <c r="A15" s="73"/>
      <c r="B15" s="73"/>
    </row>
    <row r="16" spans="1:11" ht="14.5" customHeight="1" thickBot="1" x14ac:dyDescent="0.25">
      <c r="A16" s="68" t="s">
        <v>28</v>
      </c>
      <c r="B16" s="68" t="s">
        <v>99</v>
      </c>
    </row>
    <row r="17" spans="1:10" ht="25" customHeight="1" thickBot="1" x14ac:dyDescent="0.25">
      <c r="A17" s="70" t="s">
        <v>47</v>
      </c>
      <c r="B17" s="74"/>
      <c r="C17" s="71">
        <f>WEIGHTING!C18</f>
        <v>0.3</v>
      </c>
      <c r="D17" s="164">
        <f>SCORING!AA6</f>
        <v>4.166666666666667</v>
      </c>
      <c r="E17" s="165"/>
      <c r="F17" s="166"/>
    </row>
    <row r="18" spans="1:10" thickBot="1" x14ac:dyDescent="0.25">
      <c r="A18" s="73"/>
      <c r="B18" s="73"/>
    </row>
    <row r="19" spans="1:10" ht="17" thickBot="1" x14ac:dyDescent="0.25">
      <c r="A19" s="102" t="s">
        <v>83</v>
      </c>
      <c r="B19" s="102"/>
      <c r="C19" s="102"/>
      <c r="D19" s="102"/>
      <c r="E19" s="102"/>
      <c r="F19" s="102"/>
      <c r="G19" s="102"/>
      <c r="H19" s="102"/>
      <c r="I19" s="102"/>
      <c r="J19" s="65" t="s">
        <v>103</v>
      </c>
    </row>
    <row r="20" spans="1:10" ht="17" thickBot="1" x14ac:dyDescent="0.25">
      <c r="A20" s="100" t="s">
        <v>66</v>
      </c>
      <c r="B20" s="100"/>
      <c r="C20" s="100"/>
      <c r="D20" s="100"/>
      <c r="E20" s="100"/>
      <c r="F20" s="100"/>
      <c r="H20" s="75" t="str">
        <f>'CRITERIA SELECTION'!H7</f>
        <v>x</v>
      </c>
      <c r="I20" s="75">
        <f>'CRITERIA SELECTION'!I7</f>
        <v>0</v>
      </c>
      <c r="J20" s="63">
        <f>IF(H20="x",SCORING!E9, "No score")</f>
        <v>4</v>
      </c>
    </row>
    <row r="21" spans="1:10" ht="17" thickBot="1" x14ac:dyDescent="0.25">
      <c r="A21" s="100" t="s">
        <v>80</v>
      </c>
      <c r="B21" s="100"/>
      <c r="C21" s="100"/>
      <c r="D21" s="100"/>
      <c r="E21" s="100"/>
      <c r="F21" s="100"/>
      <c r="H21" s="75" t="str">
        <f>'CRITERIA SELECTION'!H8</f>
        <v>x</v>
      </c>
      <c r="I21" s="75">
        <f>'CRITERIA SELECTION'!I8</f>
        <v>0</v>
      </c>
      <c r="J21" s="63">
        <f>IF(H21="x",SCORING!E15, "No score")</f>
        <v>4</v>
      </c>
    </row>
    <row r="22" spans="1:10" ht="17" thickBot="1" x14ac:dyDescent="0.25">
      <c r="A22" s="100" t="s">
        <v>81</v>
      </c>
      <c r="B22" s="100"/>
      <c r="C22" s="100"/>
      <c r="D22" s="100"/>
      <c r="E22" s="100"/>
      <c r="F22" s="100"/>
      <c r="H22" s="75">
        <f>'CRITERIA SELECTION'!H9</f>
        <v>0</v>
      </c>
      <c r="I22" s="75" t="str">
        <f>'CRITERIA SELECTION'!I9</f>
        <v>x</v>
      </c>
      <c r="J22" s="63" t="str">
        <f>IF(H22="x",SCORING!E21, "No score")</f>
        <v>No score</v>
      </c>
    </row>
    <row r="23" spans="1:10" ht="17" thickBot="1" x14ac:dyDescent="0.25">
      <c r="A23" s="102" t="s">
        <v>141</v>
      </c>
      <c r="B23" s="102"/>
      <c r="C23" s="102"/>
      <c r="D23" s="102"/>
      <c r="E23" s="102"/>
      <c r="F23" s="102"/>
      <c r="G23" s="102"/>
      <c r="H23" s="102"/>
      <c r="I23" s="102"/>
      <c r="J23" s="102"/>
    </row>
    <row r="24" spans="1:10" thickBot="1" x14ac:dyDescent="0.25">
      <c r="A24" s="101" t="s">
        <v>84</v>
      </c>
      <c r="B24" s="101"/>
      <c r="C24" s="101"/>
      <c r="D24" s="101"/>
      <c r="E24" s="101"/>
      <c r="F24" s="101"/>
      <c r="G24" s="101"/>
      <c r="H24" s="101"/>
      <c r="I24" s="101"/>
      <c r="J24" s="101"/>
    </row>
    <row r="25" spans="1:10" ht="17" thickBot="1" x14ac:dyDescent="0.25">
      <c r="A25" s="100" t="s">
        <v>10</v>
      </c>
      <c r="B25" s="100"/>
      <c r="C25" s="100"/>
      <c r="D25" s="100"/>
      <c r="E25" s="100"/>
      <c r="F25" s="100"/>
      <c r="H25" s="75" t="str">
        <f>'CRITERIA SELECTION'!H12</f>
        <v>x</v>
      </c>
      <c r="I25" s="75">
        <f>'CRITERIA SELECTION'!I12</f>
        <v>0</v>
      </c>
      <c r="J25" s="63">
        <f>IF(H25="x",SCORING!K21, "No score")</f>
        <v>2</v>
      </c>
    </row>
    <row r="26" spans="1:10" ht="17" thickBot="1" x14ac:dyDescent="0.25">
      <c r="A26" s="100" t="s">
        <v>11</v>
      </c>
      <c r="B26" s="100"/>
      <c r="C26" s="100"/>
      <c r="D26" s="100"/>
      <c r="E26" s="100"/>
      <c r="F26" s="100"/>
      <c r="H26" s="75" t="str">
        <f>'CRITERIA SELECTION'!H13</f>
        <v>x</v>
      </c>
      <c r="I26" s="75">
        <f>'CRITERIA SELECTION'!I13</f>
        <v>0</v>
      </c>
      <c r="J26" s="63">
        <f>IF(H26="x",SCORING!K39, "No score")</f>
        <v>3</v>
      </c>
    </row>
    <row r="27" spans="1:10" ht="17" thickBot="1" x14ac:dyDescent="0.25">
      <c r="A27" s="100" t="s">
        <v>68</v>
      </c>
      <c r="B27" s="100"/>
      <c r="C27" s="100"/>
      <c r="D27" s="100"/>
      <c r="E27" s="100"/>
      <c r="F27" s="100"/>
      <c r="H27" s="75">
        <f>'CRITERIA SELECTION'!H14</f>
        <v>0</v>
      </c>
      <c r="I27" s="75" t="str">
        <f>'CRITERIA SELECTION'!I14</f>
        <v>x</v>
      </c>
      <c r="J27" s="63" t="str">
        <f>IF(H27="x",SCORING!K45, "No score")</f>
        <v>No score</v>
      </c>
    </row>
    <row r="28" spans="1:10" thickBot="1" x14ac:dyDescent="0.25">
      <c r="A28" s="101" t="s">
        <v>85</v>
      </c>
      <c r="B28" s="101"/>
      <c r="C28" s="101"/>
      <c r="D28" s="101"/>
      <c r="E28" s="101"/>
      <c r="F28" s="101"/>
      <c r="G28" s="101"/>
      <c r="H28" s="101"/>
      <c r="I28" s="101"/>
      <c r="J28" s="101"/>
    </row>
    <row r="29" spans="1:10" ht="17" thickBot="1" x14ac:dyDescent="0.25">
      <c r="A29" s="100" t="s">
        <v>78</v>
      </c>
      <c r="B29" s="100"/>
      <c r="C29" s="100"/>
      <c r="D29" s="100"/>
      <c r="E29" s="100"/>
      <c r="F29" s="100"/>
      <c r="H29" s="75">
        <f>'CRITERIA SELECTION'!H16</f>
        <v>0</v>
      </c>
      <c r="I29" s="75" t="str">
        <f>'CRITERIA SELECTION'!I16</f>
        <v>x</v>
      </c>
      <c r="J29" s="63" t="str">
        <f>IF(H29="x",SCORING!K51, "No score")</f>
        <v>No score</v>
      </c>
    </row>
    <row r="30" spans="1:10" ht="17" thickBot="1" x14ac:dyDescent="0.25">
      <c r="A30" s="100" t="s">
        <v>62</v>
      </c>
      <c r="B30" s="100"/>
      <c r="C30" s="100"/>
      <c r="D30" s="100"/>
      <c r="E30" s="100"/>
      <c r="F30" s="100"/>
      <c r="H30" s="75">
        <f>'CRITERIA SELECTION'!H17</f>
        <v>0</v>
      </c>
      <c r="I30" s="75" t="str">
        <f>'CRITERIA SELECTION'!I17</f>
        <v>x</v>
      </c>
      <c r="J30" s="63" t="str">
        <f>IF(H30="x",SCORING!K69, "No score")</f>
        <v>No score</v>
      </c>
    </row>
    <row r="31" spans="1:10" ht="17" thickBot="1" x14ac:dyDescent="0.25">
      <c r="A31" s="100" t="s">
        <v>82</v>
      </c>
      <c r="B31" s="100"/>
      <c r="C31" s="100"/>
      <c r="D31" s="100"/>
      <c r="E31" s="100"/>
      <c r="F31" s="100"/>
      <c r="H31" s="75">
        <f>'CRITERIA SELECTION'!H18</f>
        <v>0</v>
      </c>
      <c r="I31" s="75" t="str">
        <f>'CRITERIA SELECTION'!I18</f>
        <v>x</v>
      </c>
      <c r="J31" s="63" t="str">
        <f>IF(H31="x",SCORING!K87, "No score")</f>
        <v>No score</v>
      </c>
    </row>
    <row r="32" spans="1:10" thickBot="1" x14ac:dyDescent="0.25">
      <c r="A32" s="101" t="s">
        <v>88</v>
      </c>
      <c r="B32" s="101"/>
      <c r="C32" s="101"/>
      <c r="D32" s="101"/>
      <c r="E32" s="101"/>
      <c r="F32" s="101"/>
      <c r="G32" s="101"/>
      <c r="H32" s="101"/>
      <c r="I32" s="101"/>
      <c r="J32" s="101"/>
    </row>
    <row r="33" spans="1:10" ht="17" thickBot="1" x14ac:dyDescent="0.25">
      <c r="A33" s="100" t="s">
        <v>2</v>
      </c>
      <c r="B33" s="100"/>
      <c r="C33" s="100"/>
      <c r="D33" s="100"/>
      <c r="E33" s="100"/>
      <c r="F33" s="100"/>
      <c r="H33" s="75">
        <f>'CRITERIA SELECTION'!H20</f>
        <v>0</v>
      </c>
      <c r="I33" s="75" t="str">
        <f>'CRITERIA SELECTION'!I20</f>
        <v>x</v>
      </c>
      <c r="J33" s="63" t="str">
        <f>IF(H33="x",SCORING!K93, "No score")</f>
        <v>No score</v>
      </c>
    </row>
    <row r="34" spans="1:10" ht="17" thickBot="1" x14ac:dyDescent="0.25">
      <c r="A34" s="100" t="s">
        <v>86</v>
      </c>
      <c r="B34" s="100"/>
      <c r="C34" s="100"/>
      <c r="D34" s="100"/>
      <c r="E34" s="100"/>
      <c r="F34" s="100"/>
      <c r="H34" s="75">
        <f>'CRITERIA SELECTION'!H21</f>
        <v>0</v>
      </c>
      <c r="I34" s="75" t="str">
        <f>'CRITERIA SELECTION'!I21</f>
        <v>x</v>
      </c>
      <c r="J34" s="63" t="str">
        <f>IF(H34="x",SCORING!K99, "No score")</f>
        <v>No score</v>
      </c>
    </row>
    <row r="35" spans="1:10" ht="17" thickBot="1" x14ac:dyDescent="0.25">
      <c r="A35" s="100" t="s">
        <v>112</v>
      </c>
      <c r="B35" s="100"/>
      <c r="C35" s="100"/>
      <c r="D35" s="100"/>
      <c r="E35" s="100"/>
      <c r="F35" s="100"/>
      <c r="H35" s="75">
        <f>'CRITERIA SELECTION'!H22</f>
        <v>0</v>
      </c>
      <c r="I35" s="75" t="str">
        <f>'CRITERIA SELECTION'!I22</f>
        <v>x</v>
      </c>
      <c r="J35" s="63" t="str">
        <f>IF(H35="x",SCORING!K105, "No score")</f>
        <v>No score</v>
      </c>
    </row>
    <row r="36" spans="1:10" ht="17" thickBot="1" x14ac:dyDescent="0.25">
      <c r="A36" s="100" t="s">
        <v>69</v>
      </c>
      <c r="B36" s="100"/>
      <c r="C36" s="100"/>
      <c r="D36" s="100"/>
      <c r="E36" s="100"/>
      <c r="F36" s="100"/>
      <c r="H36" s="75">
        <f>'CRITERIA SELECTION'!H23</f>
        <v>0</v>
      </c>
      <c r="I36" s="75" t="str">
        <f>'CRITERIA SELECTION'!I23</f>
        <v>x</v>
      </c>
      <c r="J36" s="63" t="str">
        <f>IF(H36="x",SCORING!K111, "No score")</f>
        <v>No score</v>
      </c>
    </row>
    <row r="37" spans="1:10" ht="17" thickBot="1" x14ac:dyDescent="0.25">
      <c r="A37" s="100" t="s">
        <v>87</v>
      </c>
      <c r="B37" s="100"/>
      <c r="C37" s="100"/>
      <c r="D37" s="100"/>
      <c r="E37" s="100"/>
      <c r="F37" s="100"/>
      <c r="H37" s="75">
        <f>'CRITERIA SELECTION'!H24</f>
        <v>0</v>
      </c>
      <c r="I37" s="75" t="str">
        <f>'CRITERIA SELECTION'!I24</f>
        <v>x</v>
      </c>
      <c r="J37" s="63" t="str">
        <f>IF(H37="x",SCORING!K117, "No score")</f>
        <v>No score</v>
      </c>
    </row>
    <row r="38" spans="1:10" ht="17" thickBot="1" x14ac:dyDescent="0.25">
      <c r="A38" s="102" t="s">
        <v>75</v>
      </c>
      <c r="B38" s="102"/>
      <c r="C38" s="102"/>
      <c r="D38" s="102"/>
      <c r="E38" s="102"/>
      <c r="F38" s="102"/>
      <c r="G38" s="102"/>
      <c r="H38" s="102"/>
      <c r="I38" s="102"/>
      <c r="J38" s="102"/>
    </row>
    <row r="39" spans="1:10" thickBot="1" x14ac:dyDescent="0.25">
      <c r="A39" s="101" t="s">
        <v>89</v>
      </c>
      <c r="B39" s="101"/>
      <c r="C39" s="101"/>
      <c r="D39" s="101"/>
      <c r="E39" s="101"/>
      <c r="F39" s="101"/>
      <c r="G39" s="101"/>
      <c r="H39" s="101"/>
      <c r="I39" s="101"/>
      <c r="J39" s="101"/>
    </row>
    <row r="40" spans="1:10" ht="17" thickBot="1" x14ac:dyDescent="0.25">
      <c r="A40" s="100" t="s">
        <v>151</v>
      </c>
      <c r="B40" s="100"/>
      <c r="C40" s="100"/>
      <c r="D40" s="100"/>
      <c r="E40" s="100"/>
      <c r="F40" s="100"/>
      <c r="H40" s="75" t="str">
        <f>'CRITERIA SELECTION'!H27</f>
        <v>x</v>
      </c>
      <c r="I40" s="75">
        <f>'CRITERIA SELECTION'!I27</f>
        <v>0</v>
      </c>
      <c r="J40" s="63">
        <f>IF(H40="x",SCORING!Q9, "No score")</f>
        <v>4</v>
      </c>
    </row>
    <row r="41" spans="1:10" ht="17" thickBot="1" x14ac:dyDescent="0.25">
      <c r="A41" s="100" t="s">
        <v>152</v>
      </c>
      <c r="B41" s="100"/>
      <c r="C41" s="100"/>
      <c r="D41" s="100"/>
      <c r="E41" s="100"/>
      <c r="F41" s="100"/>
      <c r="H41" s="75" t="str">
        <f>'CRITERIA SELECTION'!H28</f>
        <v>x</v>
      </c>
      <c r="I41" s="75">
        <f>'CRITERIA SELECTION'!I28</f>
        <v>0</v>
      </c>
      <c r="J41" s="63">
        <f>IF(H41="x",SCORING!Q15, "No score")</f>
        <v>3</v>
      </c>
    </row>
    <row r="42" spans="1:10" ht="17" thickBot="1" x14ac:dyDescent="0.25">
      <c r="A42" s="100" t="s">
        <v>70</v>
      </c>
      <c r="B42" s="100"/>
      <c r="C42" s="100"/>
      <c r="D42" s="100"/>
      <c r="E42" s="100"/>
      <c r="F42" s="100"/>
      <c r="H42" s="75" t="str">
        <f>'CRITERIA SELECTION'!H29</f>
        <v>x</v>
      </c>
      <c r="I42" s="75">
        <f>'CRITERIA SELECTION'!I29</f>
        <v>0</v>
      </c>
      <c r="J42" s="63">
        <f>IF(H42="x",SCORING!Q21, "No score")</f>
        <v>5</v>
      </c>
    </row>
    <row r="43" spans="1:10" ht="17" thickBot="1" x14ac:dyDescent="0.25">
      <c r="A43" s="100" t="s">
        <v>59</v>
      </c>
      <c r="B43" s="100"/>
      <c r="C43" s="100"/>
      <c r="D43" s="100"/>
      <c r="E43" s="100"/>
      <c r="F43" s="100"/>
      <c r="H43" s="75" t="str">
        <f>'CRITERIA SELECTION'!H30</f>
        <v>x</v>
      </c>
      <c r="I43" s="75">
        <f>'CRITERIA SELECTION'!I30</f>
        <v>0</v>
      </c>
      <c r="J43" s="63">
        <f>IF(H43="x",SCORING!Q27, "No score")</f>
        <v>5</v>
      </c>
    </row>
    <row r="44" spans="1:10" ht="17" thickBot="1" x14ac:dyDescent="0.25">
      <c r="A44" s="100" t="s">
        <v>71</v>
      </c>
      <c r="B44" s="100"/>
      <c r="C44" s="100"/>
      <c r="D44" s="100"/>
      <c r="E44" s="100"/>
      <c r="F44" s="100"/>
      <c r="H44" s="75" t="str">
        <f>'CRITERIA SELECTION'!H31</f>
        <v>x</v>
      </c>
      <c r="I44" s="75">
        <f>'CRITERIA SELECTION'!I31</f>
        <v>0</v>
      </c>
      <c r="J44" s="63">
        <f>IF(H44="x",SCORING!Q33, "No score")</f>
        <v>5</v>
      </c>
    </row>
    <row r="45" spans="1:10" ht="17" thickBot="1" x14ac:dyDescent="0.25">
      <c r="A45" s="100" t="s">
        <v>114</v>
      </c>
      <c r="B45" s="100"/>
      <c r="C45" s="100"/>
      <c r="D45" s="100"/>
      <c r="E45" s="100"/>
      <c r="F45" s="100"/>
      <c r="H45" s="75" t="str">
        <f>'CRITERIA SELECTION'!H32</f>
        <v>x</v>
      </c>
      <c r="I45" s="75">
        <f>'CRITERIA SELECTION'!I32</f>
        <v>0</v>
      </c>
      <c r="J45" s="63">
        <f>IF(H45="x",SCORING!Q39, "No score")</f>
        <v>5</v>
      </c>
    </row>
    <row r="46" spans="1:10" thickBot="1" x14ac:dyDescent="0.25">
      <c r="A46" s="101" t="s">
        <v>91</v>
      </c>
      <c r="B46" s="101"/>
      <c r="C46" s="101"/>
      <c r="D46" s="101"/>
      <c r="E46" s="101"/>
      <c r="F46" s="101"/>
      <c r="G46" s="101"/>
      <c r="H46" s="101"/>
      <c r="I46" s="101"/>
      <c r="J46" s="101"/>
    </row>
    <row r="47" spans="1:10" ht="17" thickBot="1" x14ac:dyDescent="0.25">
      <c r="A47" s="100" t="s">
        <v>60</v>
      </c>
      <c r="B47" s="100"/>
      <c r="C47" s="100"/>
      <c r="D47" s="100"/>
      <c r="E47" s="100"/>
      <c r="F47" s="100"/>
      <c r="H47" s="75">
        <f>'CRITERIA SELECTION'!H34</f>
        <v>0</v>
      </c>
      <c r="I47" s="75" t="str">
        <f>'CRITERIA SELECTION'!I34</f>
        <v>x</v>
      </c>
      <c r="J47" s="63" t="str">
        <f>IF(H47="x",SCORING!Q45, "No score")</f>
        <v>No score</v>
      </c>
    </row>
    <row r="48" spans="1:10" ht="17" thickBot="1" x14ac:dyDescent="0.25">
      <c r="A48" s="100" t="s">
        <v>4</v>
      </c>
      <c r="B48" s="100"/>
      <c r="C48" s="100"/>
      <c r="D48" s="100"/>
      <c r="E48" s="100"/>
      <c r="F48" s="100"/>
      <c r="H48" s="75">
        <f>'CRITERIA SELECTION'!H35</f>
        <v>0</v>
      </c>
      <c r="I48" s="75" t="str">
        <f>'CRITERIA SELECTION'!I35</f>
        <v>x</v>
      </c>
      <c r="J48" s="63" t="str">
        <f>IF(H48="x",SCORING!Q51, "No score")</f>
        <v>No score</v>
      </c>
    </row>
    <row r="49" spans="1:10" ht="17" thickBot="1" x14ac:dyDescent="0.25">
      <c r="A49" s="100" t="s">
        <v>61</v>
      </c>
      <c r="B49" s="100"/>
      <c r="C49" s="100"/>
      <c r="D49" s="100"/>
      <c r="E49" s="100"/>
      <c r="F49" s="100"/>
      <c r="H49" s="75">
        <f>'CRITERIA SELECTION'!H36</f>
        <v>0</v>
      </c>
      <c r="I49" s="75" t="str">
        <f>'CRITERIA SELECTION'!I36</f>
        <v>x</v>
      </c>
      <c r="J49" s="63" t="str">
        <f>IF(H49="x",SCORING!Q57, "No score")</f>
        <v>No score</v>
      </c>
    </row>
    <row r="50" spans="1:10" ht="17" thickBot="1" x14ac:dyDescent="0.25">
      <c r="A50" s="100" t="s">
        <v>72</v>
      </c>
      <c r="B50" s="100"/>
      <c r="C50" s="100"/>
      <c r="D50" s="100"/>
      <c r="E50" s="100"/>
      <c r="F50" s="100"/>
      <c r="H50" s="75">
        <f>'CRITERIA SELECTION'!H37</f>
        <v>0</v>
      </c>
      <c r="I50" s="75" t="str">
        <f>'CRITERIA SELECTION'!I37</f>
        <v>x</v>
      </c>
      <c r="J50" s="63" t="str">
        <f>IF(H50="x",SCORING!Q63, "No score")</f>
        <v>No score</v>
      </c>
    </row>
    <row r="51" spans="1:10" ht="17" thickBot="1" x14ac:dyDescent="0.25">
      <c r="A51" s="100" t="s">
        <v>90</v>
      </c>
      <c r="B51" s="100"/>
      <c r="C51" s="100"/>
      <c r="D51" s="100"/>
      <c r="E51" s="100"/>
      <c r="F51" s="100"/>
      <c r="H51" s="75">
        <f>'CRITERIA SELECTION'!H38</f>
        <v>0</v>
      </c>
      <c r="I51" s="75" t="str">
        <f>'CRITERIA SELECTION'!I38</f>
        <v>x</v>
      </c>
      <c r="J51" s="63" t="str">
        <f>IF(H51="x",SCORING!Q69, "No score")</f>
        <v>No score</v>
      </c>
    </row>
    <row r="52" spans="1:10" ht="17" thickBot="1" x14ac:dyDescent="0.25">
      <c r="A52" s="100" t="s">
        <v>79</v>
      </c>
      <c r="B52" s="100"/>
      <c r="C52" s="100"/>
      <c r="D52" s="100"/>
      <c r="E52" s="100"/>
      <c r="F52" s="100"/>
      <c r="H52" s="75">
        <f>'CRITERIA SELECTION'!H39</f>
        <v>0</v>
      </c>
      <c r="I52" s="75" t="str">
        <f>'CRITERIA SELECTION'!I39</f>
        <v>x</v>
      </c>
      <c r="J52" s="63" t="str">
        <f>IF(H52="x",SCORING!Q75, "No score")</f>
        <v>No score</v>
      </c>
    </row>
    <row r="53" spans="1:10" ht="17" thickBot="1" x14ac:dyDescent="0.25">
      <c r="A53" s="102" t="s">
        <v>92</v>
      </c>
      <c r="B53" s="102"/>
      <c r="C53" s="102"/>
      <c r="D53" s="102"/>
      <c r="E53" s="102"/>
      <c r="F53" s="102"/>
      <c r="G53" s="102"/>
      <c r="H53" s="102"/>
      <c r="I53" s="102"/>
      <c r="J53" s="102"/>
    </row>
    <row r="54" spans="1:10" thickBot="1" x14ac:dyDescent="0.25">
      <c r="A54" s="101" t="s">
        <v>93</v>
      </c>
      <c r="B54" s="101"/>
      <c r="C54" s="101"/>
      <c r="D54" s="101"/>
      <c r="E54" s="101"/>
      <c r="F54" s="101"/>
      <c r="G54" s="101"/>
      <c r="H54" s="101"/>
      <c r="I54" s="101"/>
      <c r="J54" s="101"/>
    </row>
    <row r="55" spans="1:10" ht="17" thickBot="1" x14ac:dyDescent="0.25">
      <c r="A55" s="100" t="s">
        <v>73</v>
      </c>
      <c r="B55" s="100"/>
      <c r="C55" s="100"/>
      <c r="D55" s="100"/>
      <c r="E55" s="100"/>
      <c r="F55" s="100"/>
      <c r="H55" s="75">
        <f>'CRITERIA SELECTION'!H42</f>
        <v>0</v>
      </c>
      <c r="I55" s="75" t="str">
        <f>'CRITERIA SELECTION'!I42</f>
        <v>x</v>
      </c>
      <c r="J55" s="63" t="str">
        <f>IF(H55="x",SCORING!W21, "No score")</f>
        <v>No score</v>
      </c>
    </row>
    <row r="56" spans="1:10" ht="17" thickBot="1" x14ac:dyDescent="0.25">
      <c r="A56" s="100" t="s">
        <v>54</v>
      </c>
      <c r="B56" s="100"/>
      <c r="C56" s="100"/>
      <c r="D56" s="100"/>
      <c r="E56" s="100"/>
      <c r="F56" s="100"/>
      <c r="H56" s="75">
        <f>'CRITERIA SELECTION'!H43</f>
        <v>0</v>
      </c>
      <c r="I56" s="75" t="str">
        <f>'CRITERIA SELECTION'!I43</f>
        <v>x</v>
      </c>
      <c r="J56" s="87" t="str">
        <f>IF(H56="x",SCORING!W33, "No score")</f>
        <v>No score</v>
      </c>
    </row>
    <row r="57" spans="1:10" ht="17" thickBot="1" x14ac:dyDescent="0.25">
      <c r="A57" s="100" t="s">
        <v>58</v>
      </c>
      <c r="B57" s="100"/>
      <c r="C57" s="100"/>
      <c r="D57" s="100"/>
      <c r="E57" s="100"/>
      <c r="F57" s="100"/>
      <c r="H57" s="75">
        <f>'CRITERIA SELECTION'!H44</f>
        <v>0</v>
      </c>
      <c r="I57" s="75" t="str">
        <f>'CRITERIA SELECTION'!I44</f>
        <v>x</v>
      </c>
      <c r="J57" s="87" t="str">
        <f>IF(H57="x",SCORING!W39, "No score")</f>
        <v>No score</v>
      </c>
    </row>
    <row r="58" spans="1:10" thickBot="1" x14ac:dyDescent="0.25">
      <c r="A58" s="101" t="s">
        <v>94</v>
      </c>
      <c r="B58" s="101"/>
      <c r="C58" s="101"/>
      <c r="D58" s="101"/>
      <c r="E58" s="101"/>
      <c r="F58" s="101"/>
      <c r="G58" s="101"/>
      <c r="H58" s="101"/>
      <c r="I58" s="101"/>
      <c r="J58" s="101"/>
    </row>
    <row r="59" spans="1:10" ht="17" thickBot="1" x14ac:dyDescent="0.25">
      <c r="A59" s="100" t="s">
        <v>12</v>
      </c>
      <c r="B59" s="100"/>
      <c r="C59" s="100"/>
      <c r="D59" s="100"/>
      <c r="E59" s="100"/>
      <c r="F59" s="100"/>
      <c r="H59" s="75">
        <f>'CRITERIA SELECTION'!H46</f>
        <v>0</v>
      </c>
      <c r="I59" s="75" t="str">
        <f>'CRITERIA SELECTION'!I46</f>
        <v>x</v>
      </c>
      <c r="J59" s="87" t="str">
        <f>IF(H59="x",SCORING!W45, "No score")</f>
        <v>No score</v>
      </c>
    </row>
    <row r="60" spans="1:10" ht="17" thickBot="1" x14ac:dyDescent="0.25">
      <c r="A60" s="100" t="s">
        <v>55</v>
      </c>
      <c r="B60" s="100"/>
      <c r="C60" s="100"/>
      <c r="D60" s="100"/>
      <c r="E60" s="100"/>
      <c r="F60" s="100"/>
      <c r="H60" s="75">
        <f>'CRITERIA SELECTION'!H47</f>
        <v>0</v>
      </c>
      <c r="I60" s="75" t="str">
        <f>'CRITERIA SELECTION'!I47</f>
        <v>x</v>
      </c>
      <c r="J60" s="87" t="str">
        <f>IF(H60="x",SCORING!W51, "No score")</f>
        <v>No score</v>
      </c>
    </row>
    <row r="61" spans="1:10" ht="17" thickBot="1" x14ac:dyDescent="0.25">
      <c r="A61" s="102" t="s">
        <v>95</v>
      </c>
      <c r="B61" s="102"/>
      <c r="C61" s="102"/>
      <c r="D61" s="102"/>
      <c r="E61" s="102"/>
      <c r="F61" s="102"/>
      <c r="G61" s="102"/>
      <c r="H61" s="102"/>
      <c r="I61" s="102"/>
      <c r="J61" s="102"/>
    </row>
    <row r="62" spans="1:10" ht="17" thickBot="1" x14ac:dyDescent="0.25">
      <c r="A62" s="100" t="s">
        <v>77</v>
      </c>
      <c r="B62" s="100"/>
      <c r="C62" s="100"/>
      <c r="D62" s="100"/>
      <c r="E62" s="100"/>
      <c r="F62" s="100"/>
      <c r="H62" s="75" t="str">
        <f>'CRITERIA SELECTION'!H49</f>
        <v>x</v>
      </c>
      <c r="I62" s="75">
        <f>'CRITERIA SELECTION'!I49</f>
        <v>0</v>
      </c>
      <c r="J62" s="87">
        <f>IF(H62="x",SCORING!AC9, "No score")</f>
        <v>1</v>
      </c>
    </row>
    <row r="63" spans="1:10" ht="17" thickBot="1" x14ac:dyDescent="0.25">
      <c r="A63" s="100" t="s">
        <v>74</v>
      </c>
      <c r="B63" s="100"/>
      <c r="C63" s="100"/>
      <c r="D63" s="100"/>
      <c r="E63" s="100"/>
      <c r="F63" s="100"/>
      <c r="H63" s="75" t="str">
        <f>'CRITERIA SELECTION'!H50</f>
        <v>x</v>
      </c>
      <c r="I63" s="75">
        <f>'CRITERIA SELECTION'!I50</f>
        <v>0</v>
      </c>
      <c r="J63" s="87">
        <f>IF(H63="x",SCORING!AC15, "No score")</f>
        <v>4</v>
      </c>
    </row>
    <row r="64" spans="1:10" ht="17" thickBot="1" x14ac:dyDescent="0.25">
      <c r="A64" s="100" t="s">
        <v>76</v>
      </c>
      <c r="B64" s="100"/>
      <c r="C64" s="100"/>
      <c r="D64" s="100"/>
      <c r="E64" s="100"/>
      <c r="F64" s="100"/>
      <c r="H64" s="75" t="str">
        <f>'CRITERIA SELECTION'!H51</f>
        <v>x</v>
      </c>
      <c r="I64" s="75">
        <f>'CRITERIA SELECTION'!I51</f>
        <v>0</v>
      </c>
      <c r="J64" s="87">
        <f>IF(H64="x",SCORING!AC21, "No score")</f>
        <v>5</v>
      </c>
    </row>
    <row r="65" spans="1:10" ht="17" thickBot="1" x14ac:dyDescent="0.25">
      <c r="A65" s="100" t="s">
        <v>56</v>
      </c>
      <c r="B65" s="100"/>
      <c r="C65" s="100"/>
      <c r="D65" s="100"/>
      <c r="E65" s="100"/>
      <c r="F65" s="100"/>
      <c r="H65" s="75" t="str">
        <f>'CRITERIA SELECTION'!H52</f>
        <v>x</v>
      </c>
      <c r="I65" s="75">
        <f>'CRITERIA SELECTION'!I52</f>
        <v>0</v>
      </c>
      <c r="J65" s="87">
        <f>IF(H65="x",SCORING!AC27, "No score")</f>
        <v>5</v>
      </c>
    </row>
    <row r="66" spans="1:10" ht="17" thickBot="1" x14ac:dyDescent="0.25">
      <c r="A66" s="100" t="s">
        <v>57</v>
      </c>
      <c r="B66" s="100"/>
      <c r="C66" s="100"/>
      <c r="D66" s="100"/>
      <c r="E66" s="100"/>
      <c r="F66" s="100"/>
      <c r="H66" s="75" t="str">
        <f>'CRITERIA SELECTION'!H53</f>
        <v>x</v>
      </c>
      <c r="I66" s="75">
        <f>'CRITERIA SELECTION'!I53</f>
        <v>0</v>
      </c>
      <c r="J66" s="63">
        <f>IF(H66="x",SCORING!AC33, "No score")</f>
        <v>5</v>
      </c>
    </row>
    <row r="67" spans="1:10" ht="17" thickBot="1" x14ac:dyDescent="0.25">
      <c r="A67" s="100" t="s">
        <v>6</v>
      </c>
      <c r="B67" s="100"/>
      <c r="C67" s="100"/>
      <c r="D67" s="100"/>
      <c r="E67" s="100"/>
      <c r="F67" s="100"/>
      <c r="H67" s="75" t="str">
        <f>'CRITERIA SELECTION'!H54</f>
        <v>x</v>
      </c>
      <c r="I67" s="75">
        <f>'CRITERIA SELECTION'!I54</f>
        <v>0</v>
      </c>
      <c r="J67" s="63">
        <f>IF(H67="x",SCORING!AC39, "No score")</f>
        <v>5</v>
      </c>
    </row>
  </sheetData>
  <mergeCells count="58">
    <mergeCell ref="J9:K13"/>
    <mergeCell ref="D8:F8"/>
    <mergeCell ref="D11:F11"/>
    <mergeCell ref="D14:F14"/>
    <mergeCell ref="D17:F17"/>
    <mergeCell ref="A65:F65"/>
    <mergeCell ref="A66:F66"/>
    <mergeCell ref="A67:F67"/>
    <mergeCell ref="A23:J23"/>
    <mergeCell ref="A24:J24"/>
    <mergeCell ref="A28:J28"/>
    <mergeCell ref="A32:J32"/>
    <mergeCell ref="A38:J38"/>
    <mergeCell ref="A39:J39"/>
    <mergeCell ref="A46:J46"/>
    <mergeCell ref="A53:J53"/>
    <mergeCell ref="A54:J54"/>
    <mergeCell ref="A58:J58"/>
    <mergeCell ref="A61:J61"/>
    <mergeCell ref="A60:F60"/>
    <mergeCell ref="A62:F62"/>
    <mergeCell ref="A63:F63"/>
    <mergeCell ref="A64:F64"/>
    <mergeCell ref="A55:F55"/>
    <mergeCell ref="A56:F56"/>
    <mergeCell ref="A57:F57"/>
    <mergeCell ref="A59:F59"/>
    <mergeCell ref="A50:F50"/>
    <mergeCell ref="A51:F51"/>
    <mergeCell ref="A52:F52"/>
    <mergeCell ref="A45:F45"/>
    <mergeCell ref="A47:F47"/>
    <mergeCell ref="A48:F48"/>
    <mergeCell ref="A49:F49"/>
    <mergeCell ref="A40:F40"/>
    <mergeCell ref="A41:F41"/>
    <mergeCell ref="A42:F42"/>
    <mergeCell ref="A43:F43"/>
    <mergeCell ref="A44:F44"/>
    <mergeCell ref="A35:F35"/>
    <mergeCell ref="A36:F36"/>
    <mergeCell ref="A37:F37"/>
    <mergeCell ref="A30:F30"/>
    <mergeCell ref="A31:F31"/>
    <mergeCell ref="A33:F33"/>
    <mergeCell ref="A34:F34"/>
    <mergeCell ref="A25:F25"/>
    <mergeCell ref="A26:F26"/>
    <mergeCell ref="A27:F27"/>
    <mergeCell ref="A29:F29"/>
    <mergeCell ref="A20:F20"/>
    <mergeCell ref="A21:F21"/>
    <mergeCell ref="A22:F22"/>
    <mergeCell ref="C2:C3"/>
    <mergeCell ref="H9:I13"/>
    <mergeCell ref="A19:I19"/>
    <mergeCell ref="D5:F5"/>
    <mergeCell ref="D2:F3"/>
  </mergeCells>
  <conditionalFormatting sqref="H20:H22">
    <cfRule type="cellIs" dxfId="26" priority="32" operator="equal">
      <formula>"x"</formula>
    </cfRule>
    <cfRule type="cellIs" dxfId="25" priority="33" operator="equal">
      <formula>"x"</formula>
    </cfRule>
  </conditionalFormatting>
  <conditionalFormatting sqref="H25:H27">
    <cfRule type="cellIs" dxfId="24" priority="29" operator="equal">
      <formula>"x"</formula>
    </cfRule>
    <cfRule type="cellIs" dxfId="23" priority="30" operator="equal">
      <formula>"x"</formula>
    </cfRule>
  </conditionalFormatting>
  <conditionalFormatting sqref="H29:H31">
    <cfRule type="cellIs" dxfId="22" priority="26" operator="equal">
      <formula>"x"</formula>
    </cfRule>
    <cfRule type="cellIs" dxfId="21" priority="27" operator="equal">
      <formula>"x"</formula>
    </cfRule>
  </conditionalFormatting>
  <conditionalFormatting sqref="H33:H37">
    <cfRule type="cellIs" dxfId="20" priority="23" operator="equal">
      <formula>"x"</formula>
    </cfRule>
    <cfRule type="cellIs" dxfId="19" priority="24" operator="equal">
      <formula>"x"</formula>
    </cfRule>
  </conditionalFormatting>
  <conditionalFormatting sqref="H40:H45">
    <cfRule type="cellIs" dxfId="18" priority="20" operator="equal">
      <formula>"x"</formula>
    </cfRule>
    <cfRule type="cellIs" dxfId="17" priority="21" operator="equal">
      <formula>"x"</formula>
    </cfRule>
  </conditionalFormatting>
  <conditionalFormatting sqref="H47:H52">
    <cfRule type="cellIs" dxfId="16" priority="17" operator="equal">
      <formula>"x"</formula>
    </cfRule>
    <cfRule type="cellIs" dxfId="15" priority="18" operator="equal">
      <formula>"x"</formula>
    </cfRule>
  </conditionalFormatting>
  <conditionalFormatting sqref="H55:H57">
    <cfRule type="cellIs" dxfId="14" priority="14" operator="equal">
      <formula>"x"</formula>
    </cfRule>
    <cfRule type="cellIs" dxfId="13" priority="15" operator="equal">
      <formula>"x"</formula>
    </cfRule>
  </conditionalFormatting>
  <conditionalFormatting sqref="H59:H60">
    <cfRule type="cellIs" dxfId="12" priority="11" operator="equal">
      <formula>"x"</formula>
    </cfRule>
    <cfRule type="cellIs" dxfId="11" priority="12" operator="equal">
      <formula>"x"</formula>
    </cfRule>
  </conditionalFormatting>
  <conditionalFormatting sqref="H62:H67">
    <cfRule type="cellIs" dxfId="10" priority="2" operator="equal">
      <formula>"x"</formula>
    </cfRule>
    <cfRule type="cellIs" dxfId="9" priority="3" operator="equal">
      <formula>"x"</formula>
    </cfRule>
  </conditionalFormatting>
  <conditionalFormatting sqref="I20:I22">
    <cfRule type="cellIs" dxfId="8" priority="31" operator="equal">
      <formula>"x"</formula>
    </cfRule>
  </conditionalFormatting>
  <conditionalFormatting sqref="I25:I27">
    <cfRule type="cellIs" dxfId="7" priority="28" operator="equal">
      <formula>"x"</formula>
    </cfRule>
  </conditionalFormatting>
  <conditionalFormatting sqref="I29:I31">
    <cfRule type="cellIs" dxfId="6" priority="25" operator="equal">
      <formula>"x"</formula>
    </cfRule>
  </conditionalFormatting>
  <conditionalFormatting sqref="I33:I37">
    <cfRule type="cellIs" dxfId="5" priority="22" operator="equal">
      <formula>"x"</formula>
    </cfRule>
  </conditionalFormatting>
  <conditionalFormatting sqref="I40:I45">
    <cfRule type="cellIs" dxfId="4" priority="19" operator="equal">
      <formula>"x"</formula>
    </cfRule>
  </conditionalFormatting>
  <conditionalFormatting sqref="I47:I52">
    <cfRule type="cellIs" dxfId="3" priority="16" operator="equal">
      <formula>"x"</formula>
    </cfRule>
  </conditionalFormatting>
  <conditionalFormatting sqref="I55:I57">
    <cfRule type="cellIs" dxfId="2" priority="13" operator="equal">
      <formula>"x"</formula>
    </cfRule>
  </conditionalFormatting>
  <conditionalFormatting sqref="I59:I60">
    <cfRule type="cellIs" dxfId="1" priority="10" operator="equal">
      <formula>"x"</formula>
    </cfRule>
  </conditionalFormatting>
  <conditionalFormatting sqref="I62:I67">
    <cfRule type="cellIs" dxfId="0" priority="1" operator="equal">
      <formula>"x"</formula>
    </cfRule>
  </conditionalFormatting>
  <dataValidations count="2">
    <dataValidation type="textLength" allowBlank="1" showInputMessage="1" showErrorMessage="1" error="Mark your answer with &quot;x&quot;" promptTitle="Relevant criteria?" sqref="H40:H45 H20:H22 H25:H27 H29:H31 H33:H37 H47:H52 H55:H57 H59:H60 H62:H67" xr:uid="{55AB57D2-578E-49E4-BEC7-65B358B1DB8F}">
      <formula1>1</formula1>
      <formula2>1</formula2>
    </dataValidation>
    <dataValidation type="textLength" allowBlank="1" showInputMessage="1" showErrorMessage="1" sqref="I59:I60 I55:I57 I20:I22 I47:I52 I25:I27 I29:I31 I40:I45 I33:I37 I62:I67" xr:uid="{BD040AB7-B846-4FE7-9E9F-FF3CE18E4ECE}">
      <formula1>1</formula1>
      <formula2>1</formula2>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COVER</vt:lpstr>
      <vt:lpstr>BACKGROUND</vt:lpstr>
      <vt:lpstr>INSTRUCTIONS I</vt:lpstr>
      <vt:lpstr>INSTRUCTIONS II</vt:lpstr>
      <vt:lpstr>PROJECT PROFILE</vt:lpstr>
      <vt:lpstr>CRITERIA SELECTION</vt:lpstr>
      <vt:lpstr>WEIGHTING</vt:lpstr>
      <vt:lpstr>SCORING</vt:lpstr>
      <vt:lpstr>OUTPUT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Andras PERENYI</dc:creator>
  <cp:lastModifiedBy>Albert</cp:lastModifiedBy>
  <dcterms:created xsi:type="dcterms:W3CDTF">2025-01-21T20:11:01Z</dcterms:created>
  <dcterms:modified xsi:type="dcterms:W3CDTF">2025-07-03T18:00:05Z</dcterms:modified>
</cp:coreProperties>
</file>